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\Desktop\Fusion Door Sheets\"/>
    </mc:Choice>
  </mc:AlternateContent>
  <xr:revisionPtr revIDLastSave="0" documentId="13_ncr:1_{933316BE-1783-4B39-8774-A2857146BE7E}" xr6:coauthVersionLast="34" xr6:coauthVersionMax="34" xr10:uidLastSave="{00000000-0000-0000-0000-000000000000}"/>
  <bookViews>
    <workbookView xWindow="480" yWindow="120" windowWidth="18192" windowHeight="11016" xr2:uid="{00000000-000D-0000-FFFF-FFFF00000000}"/>
  </bookViews>
  <sheets>
    <sheet name="Sheet2" sheetId="2" r:id="rId1"/>
    <sheet name="Sheet1" sheetId="4" r:id="rId2"/>
    <sheet name="Sheet3" sheetId="3" state="hidden" r:id="rId3"/>
  </sheets>
  <definedNames>
    <definedName name="_xlnm.Print_Area" localSheetId="0">Sheet2!$A$1:$S$52</definedName>
  </definedNames>
  <calcPr calcId="179017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2" i="4" l="1"/>
  <c r="G60" i="4" l="1"/>
  <c r="H62" i="4" l="1"/>
  <c r="H63" i="4"/>
  <c r="H64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42" i="4"/>
  <c r="H41" i="4"/>
  <c r="H67" i="4"/>
  <c r="H68" i="4"/>
  <c r="H69" i="4"/>
  <c r="H70" i="4"/>
  <c r="H71" i="4"/>
  <c r="H72" i="4"/>
  <c r="H66" i="4"/>
  <c r="H65" i="4"/>
  <c r="Q43" i="2" l="1"/>
  <c r="Q44" i="2"/>
  <c r="Q45" i="2"/>
  <c r="Q46" i="2"/>
  <c r="Q47" i="2"/>
  <c r="Q48" i="2"/>
  <c r="Q49" i="2"/>
  <c r="Q42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17" i="2"/>
  <c r="H16" i="2"/>
  <c r="G66" i="4" l="1"/>
  <c r="G67" i="4"/>
  <c r="G68" i="4"/>
  <c r="G69" i="4"/>
  <c r="G70" i="4"/>
  <c r="G71" i="4"/>
  <c r="G72" i="4"/>
  <c r="G65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1" i="4"/>
  <c r="G62" i="4"/>
  <c r="G63" i="4"/>
  <c r="G64" i="4"/>
  <c r="G41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H8" i="4"/>
  <c r="H7" i="4"/>
  <c r="G8" i="4"/>
  <c r="G7" i="4"/>
  <c r="D1" i="3" l="1"/>
  <c r="F1" i="3" s="1"/>
  <c r="D72" i="4"/>
  <c r="D71" i="4"/>
  <c r="B71" i="4"/>
  <c r="D70" i="4"/>
  <c r="B70" i="4"/>
  <c r="D69" i="4"/>
  <c r="B69" i="4"/>
  <c r="D68" i="4"/>
  <c r="B68" i="4"/>
  <c r="D67" i="4"/>
  <c r="B67" i="4"/>
  <c r="D66" i="4"/>
  <c r="B66" i="4"/>
  <c r="D65" i="4"/>
  <c r="B65" i="4"/>
  <c r="D64" i="4"/>
  <c r="B64" i="4"/>
  <c r="D63" i="4"/>
  <c r="B63" i="4"/>
  <c r="D62" i="4"/>
  <c r="B62" i="4"/>
  <c r="D61" i="4"/>
  <c r="B61" i="4"/>
  <c r="D60" i="4"/>
  <c r="B60" i="4"/>
  <c r="D59" i="4"/>
  <c r="B59" i="4"/>
  <c r="D58" i="4"/>
  <c r="B58" i="4"/>
  <c r="D57" i="4"/>
  <c r="B57" i="4"/>
  <c r="D56" i="4"/>
  <c r="B56" i="4"/>
  <c r="D55" i="4"/>
  <c r="B55" i="4"/>
  <c r="D54" i="4"/>
  <c r="B54" i="4"/>
  <c r="D53" i="4"/>
  <c r="B53" i="4"/>
  <c r="D52" i="4"/>
  <c r="B52" i="4"/>
  <c r="D51" i="4"/>
  <c r="B51" i="4"/>
  <c r="D50" i="4"/>
  <c r="B50" i="4"/>
  <c r="D49" i="4"/>
  <c r="B49" i="4"/>
  <c r="D48" i="4"/>
  <c r="B48" i="4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1" i="4"/>
  <c r="B31" i="4"/>
  <c r="D30" i="4"/>
  <c r="B30" i="4"/>
  <c r="D29" i="4"/>
  <c r="B29" i="4"/>
  <c r="D28" i="4"/>
  <c r="B28" i="4"/>
  <c r="D27" i="4"/>
  <c r="B27" i="4"/>
  <c r="D26" i="4"/>
  <c r="B26" i="4"/>
  <c r="D25" i="4"/>
  <c r="B25" i="4"/>
  <c r="D24" i="4"/>
  <c r="B24" i="4"/>
  <c r="D23" i="4"/>
  <c r="B23" i="4"/>
  <c r="D22" i="4"/>
  <c r="B22" i="4"/>
  <c r="D21" i="4"/>
  <c r="B21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AH3" i="2"/>
  <c r="D7" i="4"/>
  <c r="B7" i="4"/>
  <c r="B4" i="4"/>
  <c r="F3" i="4"/>
  <c r="E3" i="4"/>
  <c r="B3" i="4"/>
  <c r="I52" i="2"/>
  <c r="O51" i="2"/>
  <c r="I51" i="2"/>
  <c r="AF2" i="2"/>
  <c r="AG4" i="2" l="1"/>
  <c r="C65" i="4"/>
  <c r="C67" i="4"/>
  <c r="C69" i="4"/>
  <c r="C71" i="4"/>
  <c r="C66" i="4"/>
  <c r="C68" i="4"/>
  <c r="C70" i="4"/>
  <c r="C72" i="4"/>
  <c r="O52" i="2"/>
  <c r="E51" i="2"/>
  <c r="AG3" i="2"/>
  <c r="AI5" i="2"/>
  <c r="AG2" i="2"/>
  <c r="B73" i="4"/>
  <c r="AK5" i="2" l="1"/>
  <c r="AH2" i="2"/>
  <c r="C56" i="4" s="1"/>
  <c r="C21" i="4" l="1"/>
  <c r="C54" i="4"/>
  <c r="C62" i="4"/>
  <c r="C9" i="4"/>
  <c r="C44" i="4"/>
  <c r="C39" i="4"/>
  <c r="C35" i="4"/>
  <c r="C36" i="4"/>
  <c r="C8" i="4"/>
  <c r="C40" i="4"/>
  <c r="C12" i="4"/>
  <c r="C30" i="4"/>
  <c r="C53" i="4"/>
  <c r="C23" i="4"/>
  <c r="C55" i="4"/>
  <c r="C19" i="4"/>
  <c r="C51" i="4"/>
  <c r="C22" i="4"/>
  <c r="C45" i="4"/>
  <c r="C17" i="4"/>
  <c r="C26" i="4"/>
  <c r="C7" i="4"/>
  <c r="C14" i="4"/>
  <c r="C28" i="4"/>
  <c r="C37" i="4"/>
  <c r="C46" i="4"/>
  <c r="C60" i="4"/>
  <c r="C15" i="4"/>
  <c r="C31" i="4"/>
  <c r="C47" i="4"/>
  <c r="C63" i="4"/>
  <c r="C11" i="4"/>
  <c r="C27" i="4"/>
  <c r="C43" i="4"/>
  <c r="C59" i="4"/>
  <c r="C20" i="4"/>
  <c r="C29" i="4"/>
  <c r="C38" i="4"/>
  <c r="C52" i="4"/>
  <c r="C61" i="4"/>
  <c r="C10" i="4"/>
  <c r="C24" i="4"/>
  <c r="C18" i="4"/>
  <c r="C33" i="4"/>
  <c r="C42" i="4"/>
  <c r="C49" i="4"/>
  <c r="C58" i="4"/>
  <c r="C13" i="4"/>
  <c r="C25" i="4"/>
  <c r="C34" i="4"/>
  <c r="C48" i="4"/>
  <c r="C57" i="4"/>
  <c r="C16" i="4"/>
  <c r="C32" i="4"/>
  <c r="C41" i="4"/>
  <c r="C50" i="4"/>
  <c r="C64" i="4"/>
</calcChain>
</file>

<file path=xl/sharedStrings.xml><?xml version="1.0" encoding="utf-8"?>
<sst xmlns="http://schemas.openxmlformats.org/spreadsheetml/2006/main" count="602" uniqueCount="194">
  <si>
    <t>Notes:</t>
  </si>
  <si>
    <t>COMPANY:</t>
  </si>
  <si>
    <t>ADDRESS:</t>
  </si>
  <si>
    <t>CITY:</t>
  </si>
  <si>
    <t>FAX:</t>
  </si>
  <si>
    <t>TELEPHONE:</t>
  </si>
  <si>
    <t>CONTACT:</t>
  </si>
  <si>
    <t>JOB #/TAG:</t>
  </si>
  <si>
    <t>DOOR STYLE:</t>
  </si>
  <si>
    <t>EDGE PROFILE:</t>
  </si>
  <si>
    <t>DOORS</t>
  </si>
  <si>
    <t>DRAWERS</t>
  </si>
  <si>
    <t>NO.</t>
  </si>
  <si>
    <t>QTY.</t>
  </si>
  <si>
    <t>MATERIAL:</t>
  </si>
  <si>
    <t>PC:</t>
  </si>
  <si>
    <t>WIDTH</t>
  </si>
  <si>
    <t>HEIGHT</t>
  </si>
  <si>
    <t>SQ FT</t>
  </si>
  <si>
    <t>NOTES</t>
  </si>
  <si>
    <t>GLASS DOORS</t>
  </si>
  <si>
    <t>NO. OF LITES</t>
  </si>
  <si>
    <t>ORDERS@DIAMONDCNC.CA</t>
  </si>
  <si>
    <t>DOOR ORDER FORM</t>
  </si>
  <si>
    <t>TOTAL SQ FT.</t>
  </si>
  <si>
    <t>TOTAL DOORS</t>
  </si>
  <si>
    <t>TOTAL DRAWERS</t>
  </si>
  <si>
    <t>TOTAL GLASS:</t>
  </si>
  <si>
    <t>TOTAL QUANTITY:</t>
  </si>
  <si>
    <t>45 Shaker</t>
  </si>
  <si>
    <t>Slab</t>
  </si>
  <si>
    <t>Chamfer Shaker</t>
  </si>
  <si>
    <t>Round Shaker</t>
  </si>
  <si>
    <t>Square Shaker</t>
  </si>
  <si>
    <t>V-Line Shaker</t>
  </si>
  <si>
    <t>Half Bead 45 Shaker</t>
  </si>
  <si>
    <t>Large Bead Shaker</t>
  </si>
  <si>
    <t>Large Round Shaker</t>
  </si>
  <si>
    <t>Step 45 Shaker</t>
  </si>
  <si>
    <t>Small Bead Shaker</t>
  </si>
  <si>
    <t>Step Round Shaker</t>
  </si>
  <si>
    <t>Two Step Shaker</t>
  </si>
  <si>
    <t>Step 45 Step Shaker</t>
  </si>
  <si>
    <t>Bead 45 Shaker</t>
  </si>
  <si>
    <t>Double Bead Shaker</t>
  </si>
  <si>
    <t>Square Shaker B Panel</t>
  </si>
  <si>
    <t>Two Step Long Shaker</t>
  </si>
  <si>
    <t>Drop 20 Shaker</t>
  </si>
  <si>
    <t>Triple Bead Shaker</t>
  </si>
  <si>
    <t>Bead Curve Step Shaker</t>
  </si>
  <si>
    <t>Ogee Shaker</t>
  </si>
  <si>
    <t>Ogee V-Line Shaker</t>
  </si>
  <si>
    <t>Large Ogee Shaker</t>
  </si>
  <si>
    <t>Large Ogee Bead Shaker</t>
  </si>
  <si>
    <t>20 Shaker</t>
  </si>
  <si>
    <t>Step 20 Shaker</t>
  </si>
  <si>
    <t>Two Step Medium Shaker</t>
  </si>
  <si>
    <t>V-Line Shaker Bead Panel</t>
  </si>
  <si>
    <t>Small Bead Shaker Bead Panel</t>
  </si>
  <si>
    <t>One pass</t>
  </si>
  <si>
    <t>45 Raised 45</t>
  </si>
  <si>
    <t>Round Scoop</t>
  </si>
  <si>
    <t>Step 45 Raised 22</t>
  </si>
  <si>
    <t>Step 45 Raised 45</t>
  </si>
  <si>
    <t>Step 45 Scoop</t>
  </si>
  <si>
    <t>Small Bead Scoop</t>
  </si>
  <si>
    <t>Bead 45 Scoop</t>
  </si>
  <si>
    <t>Ogee Scoop</t>
  </si>
  <si>
    <t>Large Ogee Bead Scoop</t>
  </si>
  <si>
    <t>B1</t>
  </si>
  <si>
    <t>B2</t>
  </si>
  <si>
    <t>BV</t>
  </si>
  <si>
    <t>BVL</t>
  </si>
  <si>
    <t>BVS</t>
  </si>
  <si>
    <t>C1</t>
  </si>
  <si>
    <t>C2</t>
  </si>
  <si>
    <t>C3</t>
  </si>
  <si>
    <t>C4</t>
  </si>
  <si>
    <t>C5</t>
  </si>
  <si>
    <t>D1</t>
  </si>
  <si>
    <t>R1</t>
  </si>
  <si>
    <t>R2</t>
  </si>
  <si>
    <t>3/4 Two-Piece Rawback</t>
  </si>
  <si>
    <t>3/4 Whiteback</t>
  </si>
  <si>
    <t>7/8 Two-Piece Rawback</t>
  </si>
  <si>
    <t>3/4 One-Piece Rawback</t>
  </si>
  <si>
    <t>7/8 One-Piece Rawback</t>
  </si>
  <si>
    <t>SQ</t>
  </si>
  <si>
    <t>CV</t>
  </si>
  <si>
    <t>[IMPORT 1.1]</t>
  </si>
  <si>
    <t>[JOB]</t>
  </si>
  <si>
    <t>JD</t>
  </si>
  <si>
    <t>JN</t>
  </si>
  <si>
    <t>[ENTRIES]</t>
  </si>
  <si>
    <t>ED</t>
  </si>
  <si>
    <t>quantity</t>
  </si>
  <si>
    <t>door style code</t>
  </si>
  <si>
    <t>outside edge</t>
  </si>
  <si>
    <t>edge application top-bottom-left-right. Always YYYY</t>
  </si>
  <si>
    <t>paint finish for label</t>
  </si>
  <si>
    <t>width</t>
  </si>
  <si>
    <t>height</t>
  </si>
  <si>
    <t>N</t>
  </si>
  <si>
    <t>finger pull- allways none</t>
  </si>
  <si>
    <t>finger pull location- just leave at 0</t>
  </si>
  <si>
    <t>redo part check box- just leave as N</t>
  </si>
  <si>
    <t>45-DR</t>
  </si>
  <si>
    <t>YYYY</t>
  </si>
  <si>
    <t>MDF</t>
  </si>
  <si>
    <t>NONE</t>
  </si>
  <si>
    <t>TQ</t>
  </si>
  <si>
    <t>20-DR</t>
  </si>
  <si>
    <t>45-45-DR</t>
  </si>
  <si>
    <t>B45-DR</t>
  </si>
  <si>
    <t>S45-DR</t>
  </si>
  <si>
    <t>B45-S-DR</t>
  </si>
  <si>
    <t>BCS-DR</t>
  </si>
  <si>
    <t>C-DR</t>
  </si>
  <si>
    <t>DB-DR</t>
  </si>
  <si>
    <t>LB-DR</t>
  </si>
  <si>
    <t>LR-DR</t>
  </si>
  <si>
    <t>R-DR</t>
  </si>
  <si>
    <t>SB-DR</t>
  </si>
  <si>
    <t>S-DR</t>
  </si>
  <si>
    <t>SR-DR</t>
  </si>
  <si>
    <t>TB-DR</t>
  </si>
  <si>
    <t>D20-DR</t>
  </si>
  <si>
    <t>HB45-DR</t>
  </si>
  <si>
    <t>LOGB-S-DR</t>
  </si>
  <si>
    <t>LOGB-DR</t>
  </si>
  <si>
    <t>LOG-DR</t>
  </si>
  <si>
    <t>OG-S-DR</t>
  </si>
  <si>
    <t>OG-DR</t>
  </si>
  <si>
    <t>OGV-DR</t>
  </si>
  <si>
    <t>1P-DR</t>
  </si>
  <si>
    <t>R-S-DR</t>
  </si>
  <si>
    <t>SLAB</t>
  </si>
  <si>
    <t>B-S-DR</t>
  </si>
  <si>
    <t>SB-B-DR</t>
  </si>
  <si>
    <t>S20-DR</t>
  </si>
  <si>
    <t>S45-22-DR</t>
  </si>
  <si>
    <t>S45-45-DR</t>
  </si>
  <si>
    <t>S45-S-DR</t>
  </si>
  <si>
    <t>2S-DR</t>
  </si>
  <si>
    <t>2SL-DR</t>
  </si>
  <si>
    <t>2SM-DR</t>
  </si>
  <si>
    <t>V-DR</t>
  </si>
  <si>
    <t>V-B-DR</t>
  </si>
  <si>
    <t>S-B-DR</t>
  </si>
  <si>
    <t>20-DW</t>
  </si>
  <si>
    <t>45-45-DW</t>
  </si>
  <si>
    <t>45-DW</t>
  </si>
  <si>
    <t>B45-S-DW</t>
  </si>
  <si>
    <t>B45-DW</t>
  </si>
  <si>
    <t>C-DW</t>
  </si>
  <si>
    <t>BCS-DW</t>
  </si>
  <si>
    <t>DB-DW</t>
  </si>
  <si>
    <t>D20-DW</t>
  </si>
  <si>
    <t>HB45-DW</t>
  </si>
  <si>
    <t>LB-DW</t>
  </si>
  <si>
    <t>LOGB-S-DW</t>
  </si>
  <si>
    <t>LOGB-DW</t>
  </si>
  <si>
    <t>LOG-DW</t>
  </si>
  <si>
    <t>LR-DW</t>
  </si>
  <si>
    <t>OG-S-DW</t>
  </si>
  <si>
    <t>OG-DW</t>
  </si>
  <si>
    <t>OGV-DW</t>
  </si>
  <si>
    <t>1P-DW</t>
  </si>
  <si>
    <t>R-S-DW</t>
  </si>
  <si>
    <t>R-DW</t>
  </si>
  <si>
    <t>B-S-DW</t>
  </si>
  <si>
    <t>SB-DW</t>
  </si>
  <si>
    <t>SB-B-DW</t>
  </si>
  <si>
    <t>S20-DW</t>
  </si>
  <si>
    <t>S45-22-DW</t>
  </si>
  <si>
    <t>S45-45-DW</t>
  </si>
  <si>
    <t>S45-S-DW</t>
  </si>
  <si>
    <t>S45-DW</t>
  </si>
  <si>
    <t>SR-DW</t>
  </si>
  <si>
    <t>S-DW</t>
  </si>
  <si>
    <t>S-B-DW</t>
  </si>
  <si>
    <t>TB-DW</t>
  </si>
  <si>
    <t>2SL-DW</t>
  </si>
  <si>
    <t>2SM-DW</t>
  </si>
  <si>
    <t>2S-DW</t>
  </si>
  <si>
    <t>V-DW</t>
  </si>
  <si>
    <t>V-B-DW</t>
  </si>
  <si>
    <t>Drawer Check</t>
  </si>
  <si>
    <t>Width Check</t>
  </si>
  <si>
    <t>Height Check</t>
  </si>
  <si>
    <t xml:space="preserve"> </t>
  </si>
  <si>
    <t>116 Copernicus Blvd.</t>
  </si>
  <si>
    <t>BRANTFORD, ONTARIO  N3P 1L9</t>
  </si>
  <si>
    <t>(PH): 519-756-4000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</si>
</sst>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QuickType"/>
      <family val="2"/>
    </font>
    <font>
      <sz val="11"/>
      <color theme="0"/>
      <name val="QuickType"/>
      <family val="2"/>
    </font>
    <font>
      <sz val="11"/>
      <name val="QuickType"/>
      <family val="2"/>
    </font>
    <font>
      <sz val="10"/>
      <color theme="1"/>
      <name val="QuickType"/>
      <family val="2"/>
    </font>
    <font>
      <b/>
      <sz val="12"/>
      <color theme="1"/>
      <name val="QuickType"/>
      <family val="2"/>
    </font>
    <font>
      <sz val="8"/>
      <color theme="1"/>
      <name val="QuickType"/>
      <family val="2"/>
    </font>
    <font>
      <sz val="8"/>
      <name val="QuickType"/>
      <family val="2"/>
    </font>
    <font>
      <sz val="11"/>
      <color theme="1"/>
      <name val="Calibri"/>
      <family val="2"/>
      <scheme val="minor"/>
    </font>
    <font>
      <sz val="10"/>
      <color theme="0"/>
      <name val="QuickType"/>
      <family val="2"/>
    </font>
    <font>
      <sz val="12"/>
      <color theme="1"/>
      <name val="QuickType"/>
      <family val="2"/>
    </font>
    <font>
      <b/>
      <sz val="9"/>
      <color theme="1"/>
      <name val="QuickType"/>
      <family val="2"/>
    </font>
    <font>
      <sz val="9"/>
      <color theme="1"/>
      <name val="QuickType"/>
      <family val="2"/>
    </font>
    <font>
      <b/>
      <sz val="11"/>
      <color theme="1"/>
      <name val="QuickType"/>
      <family val="2"/>
    </font>
    <font>
      <b/>
      <sz val="8"/>
      <color theme="1"/>
      <name val="QuickType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16" applyNumberFormat="0" applyAlignment="0" applyProtection="0"/>
  </cellStyleXfs>
  <cellXfs count="101">
    <xf numFmtId="0" fontId="0" fillId="0" borderId="0" xfId="0"/>
    <xf numFmtId="0" fontId="0" fillId="0" borderId="0" xfId="0"/>
    <xf numFmtId="1" fontId="0" fillId="0" borderId="0" xfId="0" applyNumberFormat="1"/>
    <xf numFmtId="0" fontId="3" fillId="0" borderId="0" xfId="0" applyFont="1"/>
    <xf numFmtId="12" fontId="3" fillId="0" borderId="0" xfId="0" applyNumberFormat="1" applyFont="1"/>
    <xf numFmtId="0" fontId="4" fillId="0" borderId="0" xfId="0" applyFont="1"/>
    <xf numFmtId="164" fontId="3" fillId="0" borderId="0" xfId="0" applyNumberFormat="1" applyFont="1" applyAlignment="1">
      <alignment horizontal="left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/>
    <xf numFmtId="0" fontId="6" fillId="0" borderId="0" xfId="0" applyFont="1" applyProtection="1"/>
    <xf numFmtId="12" fontId="6" fillId="0" borderId="0" xfId="0" applyNumberFormat="1" applyFont="1" applyProtection="1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/>
    <xf numFmtId="0" fontId="6" fillId="0" borderId="0" xfId="0" applyFont="1" applyBorder="1" applyProtection="1"/>
    <xf numFmtId="0" fontId="8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vertical="center"/>
    </xf>
    <xf numFmtId="0" fontId="8" fillId="0" borderId="7" xfId="0" applyFont="1" applyBorder="1" applyAlignment="1" applyProtection="1"/>
    <xf numFmtId="0" fontId="6" fillId="0" borderId="0" xfId="0" applyNumberFormat="1" applyFont="1" applyProtection="1"/>
    <xf numFmtId="0" fontId="13" fillId="0" borderId="0" xfId="0" applyFont="1" applyBorder="1" applyAlignment="1" applyProtection="1">
      <alignment vertical="center"/>
    </xf>
    <xf numFmtId="0" fontId="8" fillId="0" borderId="12" xfId="0" applyFont="1" applyBorder="1" applyAlignment="1" applyProtection="1"/>
    <xf numFmtId="0" fontId="8" fillId="0" borderId="12" xfId="0" applyFont="1" applyBorder="1" applyProtection="1"/>
    <xf numFmtId="0" fontId="8" fillId="0" borderId="12" xfId="0" applyFont="1" applyBorder="1" applyAlignment="1" applyProtection="1">
      <alignment vertical="center"/>
    </xf>
    <xf numFmtId="0" fontId="8" fillId="0" borderId="0" xfId="0" applyFont="1" applyBorder="1" applyProtection="1"/>
    <xf numFmtId="0" fontId="8" fillId="0" borderId="10" xfId="0" applyFont="1" applyBorder="1" applyProtection="1"/>
    <xf numFmtId="0" fontId="14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center"/>
    </xf>
    <xf numFmtId="0" fontId="18" fillId="0" borderId="4" xfId="0" applyFont="1" applyBorder="1" applyProtection="1"/>
    <xf numFmtId="0" fontId="5" fillId="0" borderId="0" xfId="0" applyFont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7" fillId="0" borderId="0" xfId="0" applyFont="1" applyProtection="1"/>
    <xf numFmtId="0" fontId="17" fillId="0" borderId="2" xfId="0" applyFont="1" applyBorder="1" applyAlignment="1" applyProtection="1">
      <alignment horizontal="left" vertical="top"/>
    </xf>
    <xf numFmtId="0" fontId="17" fillId="0" borderId="12" xfId="0" applyFont="1" applyBorder="1" applyAlignment="1" applyProtection="1">
      <alignment horizontal="left" vertical="top"/>
    </xf>
    <xf numFmtId="17" fontId="17" fillId="0" borderId="12" xfId="0" applyNumberFormat="1" applyFont="1" applyBorder="1" applyAlignment="1" applyProtection="1">
      <alignment horizontal="left" vertical="top"/>
      <protection locked="0"/>
    </xf>
    <xf numFmtId="0" fontId="17" fillId="0" borderId="12" xfId="0" applyFont="1" applyBorder="1" applyAlignment="1" applyProtection="1">
      <alignment horizontal="left" vertical="top"/>
      <protection locked="0"/>
    </xf>
    <xf numFmtId="0" fontId="17" fillId="0" borderId="3" xfId="0" applyFont="1" applyBorder="1" applyAlignment="1" applyProtection="1">
      <alignment horizontal="left" vertical="top"/>
      <protection locked="0"/>
    </xf>
    <xf numFmtId="13" fontId="5" fillId="0" borderId="2" xfId="0" applyNumberFormat="1" applyFont="1" applyBorder="1" applyAlignment="1" applyProtection="1">
      <alignment horizontal="center" vertical="center"/>
      <protection locked="0"/>
    </xf>
    <xf numFmtId="13" fontId="5" fillId="0" borderId="3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 vertical="top"/>
    </xf>
    <xf numFmtId="0" fontId="8" fillId="0" borderId="4" xfId="0" applyFont="1" applyBorder="1" applyAlignment="1" applyProtection="1">
      <alignment horizontal="right" vertical="top"/>
    </xf>
    <xf numFmtId="12" fontId="8" fillId="0" borderId="4" xfId="0" applyNumberFormat="1" applyFont="1" applyBorder="1" applyAlignment="1" applyProtection="1">
      <alignment horizontal="left" vertical="top"/>
      <protection locked="0"/>
    </xf>
    <xf numFmtId="12" fontId="8" fillId="0" borderId="6" xfId="0" applyNumberFormat="1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center" vertical="top"/>
    </xf>
    <xf numFmtId="0" fontId="8" fillId="0" borderId="10" xfId="0" applyFont="1" applyBorder="1" applyAlignment="1" applyProtection="1">
      <alignment horizontal="center" vertical="top"/>
    </xf>
    <xf numFmtId="0" fontId="8" fillId="0" borderId="11" xfId="0" applyFont="1" applyBorder="1" applyAlignment="1" applyProtection="1">
      <alignment horizontal="center" vertical="top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</xf>
    <xf numFmtId="0" fontId="8" fillId="0" borderId="12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center"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12" xfId="0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10" fillId="3" borderId="13" xfId="2" applyFont="1" applyFill="1" applyBorder="1" applyAlignment="1" applyProtection="1">
      <alignment horizontal="center" vertical="center"/>
    </xf>
    <xf numFmtId="0" fontId="11" fillId="0" borderId="14" xfId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Output" xfId="2" builtinId="2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317498</xdr:colOff>
      <xdr:row>0</xdr:row>
      <xdr:rowOff>0</xdr:rowOff>
    </xdr:from>
    <xdr:to>
      <xdr:col>13</xdr:col>
      <xdr:colOff>254524</xdr:colOff>
      <xdr:row>3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398" y="0"/>
          <a:ext cx="3194576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DIAMONDCN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387"/>
  <sheetViews>
    <sheetView tabSelected="1" zoomScale="90" zoomScaleNormal="90" workbookViewId="0">
      <selection activeCell="X14" sqref="X14"/>
    </sheetView>
  </sheetViews>
  <sheetFormatPr defaultColWidth="9.109375" defaultRowHeight="13.8" x14ac:dyDescent="0.25"/>
  <cols>
    <col min="1" max="1" width="0.88671875" style="17" customWidth="1"/>
    <col min="2" max="3" width="4.6640625" style="17" customWidth="1"/>
    <col min="4" max="7" width="5.33203125" style="17" customWidth="1"/>
    <col min="8" max="8" width="5.6640625" style="17" customWidth="1"/>
    <col min="9" max="9" width="13.6640625" style="17" customWidth="1"/>
    <col min="10" max="10" width="0.88671875" style="17" customWidth="1"/>
    <col min="11" max="12" width="4.6640625" style="17" customWidth="1"/>
    <col min="13" max="16" width="5.33203125" style="17" customWidth="1"/>
    <col min="17" max="17" width="5.6640625" style="17" customWidth="1"/>
    <col min="18" max="18" width="13.6640625" style="17" customWidth="1"/>
    <col min="19" max="19" width="0.88671875" style="17" customWidth="1"/>
    <col min="20" max="20" width="9.109375" style="17"/>
    <col min="21" max="21" width="25.109375" style="17" bestFit="1" customWidth="1"/>
    <col min="22" max="23" width="9.109375" style="17" customWidth="1"/>
    <col min="24" max="24" width="9.109375" style="17"/>
    <col min="25" max="25" width="32.88671875" style="17" bestFit="1" customWidth="1"/>
    <col min="26" max="26" width="9.109375" style="17"/>
    <col min="27" max="27" width="12.88671875" style="17" bestFit="1" customWidth="1"/>
    <col min="28" max="33" width="9.109375" style="17"/>
    <col min="34" max="34" width="9.5546875" style="17" bestFit="1" customWidth="1"/>
    <col min="35" max="36" width="9.109375" style="17"/>
    <col min="37" max="37" width="9.5546875" style="17" bestFit="1" customWidth="1"/>
    <col min="38" max="16384" width="9.109375" style="17"/>
  </cols>
  <sheetData>
    <row r="1" spans="1:132" s="11" customFormat="1" ht="25.5" customHeight="1" x14ac:dyDescent="0.3">
      <c r="A1" s="7"/>
      <c r="B1" s="88" t="s">
        <v>190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7"/>
      <c r="T1" s="8"/>
      <c r="U1" s="8"/>
      <c r="V1" s="8"/>
      <c r="W1" s="8"/>
      <c r="X1" s="8"/>
      <c r="Y1" s="8"/>
      <c r="Z1" s="8"/>
      <c r="AA1" s="9"/>
      <c r="AB1" s="9"/>
      <c r="AC1" s="9" t="s">
        <v>189</v>
      </c>
      <c r="AD1" s="9" t="s">
        <v>188</v>
      </c>
      <c r="AE1" s="9" t="s">
        <v>187</v>
      </c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</row>
    <row r="2" spans="1:132" ht="12" customHeight="1" x14ac:dyDescent="0.25">
      <c r="A2" s="12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2"/>
      <c r="T2" s="13"/>
      <c r="U2" s="14" t="s">
        <v>85</v>
      </c>
      <c r="V2" s="13"/>
      <c r="W2" s="13"/>
      <c r="X2" s="13"/>
      <c r="Y2" s="8" t="s">
        <v>54</v>
      </c>
      <c r="Z2" s="13" t="s">
        <v>69</v>
      </c>
      <c r="AA2" s="15" t="s">
        <v>149</v>
      </c>
      <c r="AB2" s="15" t="s">
        <v>111</v>
      </c>
      <c r="AC2" s="9">
        <v>5.875</v>
      </c>
      <c r="AD2" s="15">
        <v>7.75</v>
      </c>
      <c r="AE2" s="15">
        <v>7.75</v>
      </c>
      <c r="AF2" s="15" t="str">
        <f>IF(O11=Y2,AB2,IF(O11=Y3,AB3,IF(O11=Y4,AB4,IF(O11=Y5,AB5,IF(O11=Y6,AB6,IF(O11=Y7,AB7,IF(O11=Y8,AB8,IF(O11=Y9,AB9,IF(O11=Y10,AB10,IF(O11=Y11,AB11,IF(O11=Y12,AB12,IF(O11=Y13,AB13,IF(O11=Y14,AB14,IF(O11=Y15,AB15,IF(O11=Y16,AB16,IF(O11=Y17,AB17,IF(O11=Y18,AB18,IF(O11=Y19,AB19,IF(O11=Y20,AB20,IF(O11=Y21,AB21,IF(O11=Y22,AB22,IF(O11=Y23,AB23,IF(O11=Y24,AB24,IF(O11=Y25,AB25,IF(O11=Y26,AB26,IF(O11=Y27,AB27,IF(O11=Y28,AB28,IF(O11=Y29,AB29,IF(O11=Y30,AB30,IF(O11=Y31,AB31,IF(O11=Y32,AB32,IF(O11=Y33,AB33,IF(O11=Y34,AB34,IF(O11=Y35,AB35,IF(O11=Y36,AB36,IF(O11=Y37,AB37,IF(O11=Y38,AB38,IF(O11=Y39,AB39,IF(O11=Y40,AB40,IF(O11=Y41,AB41," "))))))))))))))))))))))))))))))))))))))))</f>
        <v>SLAB</v>
      </c>
      <c r="AG2" s="15">
        <f>IF(AF2=AB2,AE2,IF(AF2=AB3,AE3,IF(AF2=AB4,AE4,IF(AF2=AB5,AE5,IF(AF2=AB6,AE6,IF(AF2=AB7,AE7,IF(AF2=AB8,AE8,IF(AF2=AB9,AE9,IF(AF2=AB10,AE10,IF(AF2=AB11,AE11,IF(AF2=AB12,AE12,IF(AF2=AB13,AE13,IF(AF2=AB14,AE14,IF(AF2=AB15,AE15,IF(AF2=AB16,AE16,IF(AF2=AB17,AE17,IF(AF2=AB18,AE18,IF(AF2=AB19,AE19,IF(AF2=AB20,AE20,IF(AF2=AB21,AE21,IF(AF2=AB22,AE22,IF(AF2=AB23,AE23,IF(AF2=AB24,AE24,IF(AF2=AB25,AE25,IF(AF2=AB26,AE26,IF(AF2=AB27,AE27,IF(AF2=AB28,AE28,IF(AF2=AB29,AE29,IF(AF2=AB30,AE30,IF(AF2=AB31,AE31,IF(AF2=AB32,AE32,IF(AF2=AB33,AE33,IF(AF2=AB34,AE34,IF(AF2=AB35,AE35,IF(AF2=AB36,AE36,IF(AF2=AB37,AE37,IF(AF2=AB38,AE38,IF(AF2=AB39,AE39,IF(AF2=AB40,AE40,IF(AF2=AB41,AE41,""))))))))))))))))))))))))))))))))))))))))</f>
        <v>3</v>
      </c>
      <c r="AH2" s="15">
        <f>AG2</f>
        <v>3</v>
      </c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</row>
    <row r="3" spans="1:132" ht="14.1" customHeight="1" x14ac:dyDescent="0.25">
      <c r="A3" s="12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8"/>
      <c r="T3" s="19"/>
      <c r="U3" s="14" t="s">
        <v>82</v>
      </c>
      <c r="V3" s="13"/>
      <c r="W3" s="13"/>
      <c r="X3" s="13"/>
      <c r="Y3" s="8" t="s">
        <v>60</v>
      </c>
      <c r="Z3" s="13" t="s">
        <v>70</v>
      </c>
      <c r="AA3" s="15" t="s">
        <v>150</v>
      </c>
      <c r="AB3" s="15" t="s">
        <v>112</v>
      </c>
      <c r="AC3" s="9">
        <v>5.875</v>
      </c>
      <c r="AD3" s="15">
        <v>8</v>
      </c>
      <c r="AE3" s="15">
        <v>8</v>
      </c>
      <c r="AF3" s="15"/>
      <c r="AG3" s="15">
        <f>IF(AF2=AB2,AD2,IF(AF2=AB3,AD3,IF(AF2=AB4,AD4,IF(AF2=AB5,AD5,IF(AF2=AB6,AD6,IF(AF2=AB7,AD7,IF(AF2=AB8,AD8,IF(AF2=AB9,AD9,IF(AF2=AB10,AD10,IF(AF2=AB11,AD11,IF(AF2=AB12,AD12,IF(AF2=AB13,AD13,IF(AF2=AB14,AD14,IF(AF2=AB15,AD15,IF(AF2=AB16,AD16,IF(AF2=AB17,AD17,IF(AF2=AB18,AD18,IF(AF2=AB19,AD19,IF(AF2=AB20,AD20,IF(AF2=AB21,AD21,IF(AF2=AB22,AD22,IF(AF2=AB23,AD23,IF(AF2=AB24,AD24,IF(AF2=AB25,AD25,IF(AF2=AB26,AD26,IF(AF2=AB27,AD27,IF(AF2=AB28,AD28,IF(AF2=AB29,AD29,IF(AF2=AB30,AD30,IF(AF2=AB31,AD31,IF(AF2=AB32,AD32,IF(AF2=AB33,AD33,IF(AF2=AB34,AD34,IF(AF2=AB35,AD35,IF(AF2=AB36,AD36,IF(AF2=AB37,AD37,IF(AF2=AB38,AD38,IF(AF2=AB39,AD39,IF(AF2=AB40,AD40,IF(AF2=AB41,AD41,""))))))))))))))))))))))))))))))))))))))))</f>
        <v>3</v>
      </c>
      <c r="AH3" s="15" t="e">
        <f>IF(Sheet1!H7&lt;=7,SUBSTITUTE(Sheet2!B7,-DR,-DW),0)</f>
        <v>#NAME?</v>
      </c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</row>
    <row r="4" spans="1:132" ht="12" customHeight="1" x14ac:dyDescent="0.25">
      <c r="A4" s="1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18"/>
      <c r="T4" s="19"/>
      <c r="U4" s="14" t="s">
        <v>83</v>
      </c>
      <c r="V4" s="13"/>
      <c r="W4" s="13"/>
      <c r="X4" s="13"/>
      <c r="Y4" s="8" t="s">
        <v>29</v>
      </c>
      <c r="Z4" s="13" t="s">
        <v>71</v>
      </c>
      <c r="AA4" s="15" t="s">
        <v>151</v>
      </c>
      <c r="AB4" s="15" t="s">
        <v>106</v>
      </c>
      <c r="AC4" s="9">
        <v>5.875</v>
      </c>
      <c r="AD4" s="15">
        <v>7.5</v>
      </c>
      <c r="AE4" s="15">
        <v>7.5</v>
      </c>
      <c r="AF4" s="15"/>
      <c r="AG4" s="15">
        <f>IF(AF2=AB2,AC2,IF(AF2=AB3,AC3,IF(AF2=AB4,AC4,IF(AF2=AB5,AC5,IF(AF2=AB6,AC6,IF(AF2=AB7,AC7,IF(AF2=AB8,AC8,IF(AF2=AB9,AC9,IF(AF2=AB10,AC10,IF(AF2=AB11,AC11,IF(AF2=AB12,AC12,IF(AF2=AB13,AC13,IF(AF2=AB14,AC14,IF(AF2=AB15,AC15,IF(AF2=AB16,AC16,IF(AF2=AB17,AC17,IF(AF2=AB18,AC18,IF(AF2=AB19,AC19,IF(AF2=AB20,AC20,IF(AF2=AB21,AC21,IF(AF2=AB22,AC22,IF(AF2=AB23,AC23,IF(AF2=AB24,AC24,IF(AF2=AB25,AC25,IF(AF2=AB26,AC26,IF(AF2=AB27,AC27,IF(AF2=AB28,AC28,IF(AF2=AB29,AC29,IF(AF2=AB30,AC30,IF(AF2=AB31,AC31,IF(AF2=AB32,AC32,IF(AF2=AB33,AC33,IF(AF2=AB34,AC34,IF(AF2=AB35,AC35,IF(AF2=AB36,AC36,IF(AF2=AB37,AC37,IF(AF2=AB38,AC38,IF(AF2=AB39,AC39,IF(AF2=AB40,AC40,IF(AF2=AB41,AC41,""))))))))))))))))))))))))))))))))))))))))</f>
        <v>3</v>
      </c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</row>
    <row r="5" spans="1:132" s="11" customFormat="1" ht="15" customHeight="1" x14ac:dyDescent="0.25">
      <c r="A5" s="7"/>
      <c r="B5" s="89" t="s">
        <v>1</v>
      </c>
      <c r="C5" s="90"/>
      <c r="D5" s="90"/>
      <c r="E5" s="68"/>
      <c r="F5" s="68"/>
      <c r="G5" s="68"/>
      <c r="H5" s="68"/>
      <c r="I5" s="68"/>
      <c r="J5" s="20"/>
      <c r="K5" s="98" t="s">
        <v>23</v>
      </c>
      <c r="L5" s="99"/>
      <c r="M5" s="99"/>
      <c r="N5" s="99"/>
      <c r="O5" s="99"/>
      <c r="P5" s="99"/>
      <c r="Q5" s="99"/>
      <c r="R5" s="100"/>
      <c r="S5" s="7"/>
      <c r="T5" s="8"/>
      <c r="U5" s="14" t="s">
        <v>86</v>
      </c>
      <c r="V5" s="8"/>
      <c r="W5" s="8"/>
      <c r="X5" s="21"/>
      <c r="Y5" s="8" t="s">
        <v>66</v>
      </c>
      <c r="Z5" s="8" t="s">
        <v>72</v>
      </c>
      <c r="AA5" s="9" t="s">
        <v>152</v>
      </c>
      <c r="AB5" s="9" t="s">
        <v>115</v>
      </c>
      <c r="AC5" s="9">
        <v>5.875</v>
      </c>
      <c r="AD5" s="15">
        <v>8.5</v>
      </c>
      <c r="AE5" s="9">
        <v>8.5</v>
      </c>
      <c r="AF5" s="9"/>
      <c r="AG5" s="9"/>
      <c r="AH5" s="9">
        <v>8</v>
      </c>
      <c r="AI5" s="9" t="str">
        <f>AF2</f>
        <v>SLAB</v>
      </c>
      <c r="AJ5" s="9"/>
      <c r="AK5" s="9" t="str">
        <f>IF(AH5&lt;=AG2,SUBSTITUTE(AI5,"DR","DF"),AF2)</f>
        <v>SLAB</v>
      </c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</row>
    <row r="6" spans="1:132" s="11" customFormat="1" ht="15" customHeight="1" x14ac:dyDescent="0.25">
      <c r="A6" s="7"/>
      <c r="B6" s="91" t="s">
        <v>2</v>
      </c>
      <c r="C6" s="92"/>
      <c r="D6" s="92"/>
      <c r="E6" s="93"/>
      <c r="F6" s="93"/>
      <c r="G6" s="93"/>
      <c r="H6" s="93"/>
      <c r="I6" s="94"/>
      <c r="J6" s="22"/>
      <c r="K6" s="69" t="s">
        <v>191</v>
      </c>
      <c r="L6" s="69"/>
      <c r="M6" s="69"/>
      <c r="N6" s="69"/>
      <c r="O6" s="69"/>
      <c r="P6" s="69"/>
      <c r="Q6" s="69"/>
      <c r="R6" s="69"/>
      <c r="S6" s="7"/>
      <c r="T6" s="8"/>
      <c r="U6" s="14" t="s">
        <v>84</v>
      </c>
      <c r="V6" s="8"/>
      <c r="W6" s="8"/>
      <c r="X6" s="21"/>
      <c r="Y6" s="13" t="s">
        <v>43</v>
      </c>
      <c r="Z6" s="8" t="s">
        <v>73</v>
      </c>
      <c r="AA6" s="9" t="s">
        <v>153</v>
      </c>
      <c r="AB6" s="9" t="s">
        <v>113</v>
      </c>
      <c r="AC6" s="9">
        <v>5.875</v>
      </c>
      <c r="AD6" s="15">
        <v>7.5</v>
      </c>
      <c r="AE6" s="9">
        <v>7.5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</row>
    <row r="7" spans="1:132" s="11" customFormat="1" ht="15" customHeight="1" x14ac:dyDescent="0.25">
      <c r="A7" s="7"/>
      <c r="B7" s="78"/>
      <c r="C7" s="79"/>
      <c r="D7" s="79"/>
      <c r="E7" s="79"/>
      <c r="F7" s="79"/>
      <c r="G7" s="79"/>
      <c r="H7" s="79"/>
      <c r="I7" s="80"/>
      <c r="J7" s="20"/>
      <c r="K7" s="69" t="s">
        <v>192</v>
      </c>
      <c r="L7" s="69"/>
      <c r="M7" s="69"/>
      <c r="N7" s="69"/>
      <c r="O7" s="69"/>
      <c r="P7" s="69"/>
      <c r="Q7" s="69"/>
      <c r="R7" s="69"/>
      <c r="S7" s="7"/>
      <c r="T7" s="8"/>
      <c r="U7" s="8"/>
      <c r="V7" s="8"/>
      <c r="W7" s="8"/>
      <c r="X7" s="21"/>
      <c r="Y7" s="8" t="s">
        <v>49</v>
      </c>
      <c r="Z7" s="8" t="s">
        <v>74</v>
      </c>
      <c r="AA7" s="9" t="s">
        <v>155</v>
      </c>
      <c r="AB7" s="9" t="s">
        <v>116</v>
      </c>
      <c r="AC7" s="9">
        <v>5.875</v>
      </c>
      <c r="AD7" s="15">
        <v>7.5</v>
      </c>
      <c r="AE7" s="9">
        <v>7.5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</row>
    <row r="8" spans="1:132" s="11" customFormat="1" ht="15" customHeight="1" x14ac:dyDescent="0.25">
      <c r="A8" s="7"/>
      <c r="B8" s="89" t="s">
        <v>3</v>
      </c>
      <c r="C8" s="90"/>
      <c r="D8" s="90"/>
      <c r="E8" s="68"/>
      <c r="F8" s="68"/>
      <c r="G8" s="68"/>
      <c r="H8" s="23" t="s">
        <v>15</v>
      </c>
      <c r="I8" s="24"/>
      <c r="J8" s="20"/>
      <c r="K8" s="95" t="s">
        <v>193</v>
      </c>
      <c r="L8" s="95"/>
      <c r="M8" s="95"/>
      <c r="N8" s="95"/>
      <c r="O8" s="95"/>
      <c r="P8" s="95"/>
      <c r="Q8" s="95"/>
      <c r="R8" s="95"/>
      <c r="S8" s="7"/>
      <c r="T8" s="8"/>
      <c r="U8" s="8"/>
      <c r="V8" s="8"/>
      <c r="W8" s="8"/>
      <c r="X8" s="21"/>
      <c r="Y8" s="8" t="s">
        <v>31</v>
      </c>
      <c r="Z8" s="8" t="s">
        <v>75</v>
      </c>
      <c r="AA8" s="9" t="s">
        <v>154</v>
      </c>
      <c r="AB8" s="9" t="s">
        <v>117</v>
      </c>
      <c r="AC8" s="9">
        <v>5.875</v>
      </c>
      <c r="AD8" s="15">
        <v>7</v>
      </c>
      <c r="AE8" s="9">
        <v>7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</row>
    <row r="9" spans="1:132" s="11" customFormat="1" ht="15" customHeight="1" x14ac:dyDescent="0.25">
      <c r="A9" s="7"/>
      <c r="B9" s="89" t="s">
        <v>5</v>
      </c>
      <c r="C9" s="90"/>
      <c r="D9" s="90"/>
      <c r="E9" s="68"/>
      <c r="F9" s="68"/>
      <c r="G9" s="68"/>
      <c r="H9" s="23" t="s">
        <v>4</v>
      </c>
      <c r="I9" s="24"/>
      <c r="J9" s="20"/>
      <c r="K9" s="96" t="s">
        <v>22</v>
      </c>
      <c r="L9" s="97"/>
      <c r="M9" s="97"/>
      <c r="N9" s="97"/>
      <c r="O9" s="97"/>
      <c r="P9" s="97"/>
      <c r="Q9" s="97"/>
      <c r="R9" s="97"/>
      <c r="S9" s="7"/>
      <c r="T9" s="8"/>
      <c r="U9" s="8"/>
      <c r="V9" s="8"/>
      <c r="W9" s="8"/>
      <c r="X9" s="21"/>
      <c r="Y9" s="8" t="s">
        <v>44</v>
      </c>
      <c r="Z9" s="8" t="s">
        <v>76</v>
      </c>
      <c r="AA9" s="9" t="s">
        <v>156</v>
      </c>
      <c r="AB9" s="9" t="s">
        <v>118</v>
      </c>
      <c r="AC9" s="9">
        <v>5.875</v>
      </c>
      <c r="AD9" s="15">
        <v>7</v>
      </c>
      <c r="AE9" s="9">
        <v>7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</row>
    <row r="10" spans="1:132" s="11" customFormat="1" ht="15" customHeight="1" x14ac:dyDescent="0.25">
      <c r="A10" s="7"/>
      <c r="B10" s="89" t="s">
        <v>6</v>
      </c>
      <c r="C10" s="90"/>
      <c r="D10" s="90"/>
      <c r="E10" s="68"/>
      <c r="F10" s="68"/>
      <c r="G10" s="68"/>
      <c r="H10" s="68"/>
      <c r="I10" s="68"/>
      <c r="J10" s="25"/>
      <c r="K10" s="90" t="s">
        <v>7</v>
      </c>
      <c r="L10" s="90"/>
      <c r="M10" s="90"/>
      <c r="N10" s="90"/>
      <c r="O10" s="68"/>
      <c r="P10" s="68"/>
      <c r="Q10" s="68"/>
      <c r="R10" s="81"/>
      <c r="S10" s="7"/>
      <c r="T10" s="8"/>
      <c r="U10" s="8"/>
      <c r="V10" s="8"/>
      <c r="W10" s="8"/>
      <c r="X10" s="21"/>
      <c r="Y10" s="8" t="s">
        <v>47</v>
      </c>
      <c r="Z10" s="8" t="s">
        <v>77</v>
      </c>
      <c r="AA10" s="9" t="s">
        <v>157</v>
      </c>
      <c r="AB10" s="9" t="s">
        <v>126</v>
      </c>
      <c r="AC10" s="9">
        <v>5.875</v>
      </c>
      <c r="AD10" s="15">
        <v>8</v>
      </c>
      <c r="AE10" s="9">
        <v>8</v>
      </c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</row>
    <row r="11" spans="1:132" s="11" customFormat="1" x14ac:dyDescent="0.25">
      <c r="A11" s="7"/>
      <c r="B11" s="71" t="s">
        <v>14</v>
      </c>
      <c r="C11" s="72"/>
      <c r="D11" s="72"/>
      <c r="E11" s="73"/>
      <c r="F11" s="73"/>
      <c r="G11" s="73"/>
      <c r="H11" s="73"/>
      <c r="I11" s="74"/>
      <c r="J11" s="20"/>
      <c r="K11" s="89" t="s">
        <v>8</v>
      </c>
      <c r="L11" s="90"/>
      <c r="M11" s="90"/>
      <c r="N11" s="90"/>
      <c r="O11" s="68" t="s">
        <v>30</v>
      </c>
      <c r="P11" s="68"/>
      <c r="Q11" s="68"/>
      <c r="R11" s="81"/>
      <c r="S11" s="7"/>
      <c r="T11" s="8"/>
      <c r="U11" s="8"/>
      <c r="V11" s="8"/>
      <c r="W11" s="8"/>
      <c r="X11" s="21"/>
      <c r="Y11" s="13" t="s">
        <v>35</v>
      </c>
      <c r="Z11" s="8" t="s">
        <v>78</v>
      </c>
      <c r="AA11" s="9" t="s">
        <v>158</v>
      </c>
      <c r="AB11" s="9" t="s">
        <v>127</v>
      </c>
      <c r="AC11" s="9">
        <v>5.875</v>
      </c>
      <c r="AD11" s="15">
        <v>7.5</v>
      </c>
      <c r="AE11" s="9">
        <v>7.5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</row>
    <row r="12" spans="1:132" ht="15" customHeight="1" x14ac:dyDescent="0.3">
      <c r="A12" s="12"/>
      <c r="B12" s="75"/>
      <c r="C12" s="76"/>
      <c r="D12" s="76"/>
      <c r="E12" s="76"/>
      <c r="F12" s="76"/>
      <c r="G12" s="76"/>
      <c r="H12" s="76"/>
      <c r="I12" s="77"/>
      <c r="J12" s="26"/>
      <c r="K12" s="84" t="s">
        <v>9</v>
      </c>
      <c r="L12" s="85"/>
      <c r="M12" s="85"/>
      <c r="N12" s="85"/>
      <c r="O12" s="82"/>
      <c r="P12" s="82"/>
      <c r="Q12" s="82"/>
      <c r="R12" s="83"/>
      <c r="S12" s="12"/>
      <c r="T12" s="13"/>
      <c r="U12" s="27"/>
      <c r="V12" s="13"/>
      <c r="W12" s="14"/>
      <c r="X12" s="28"/>
      <c r="Y12" s="13" t="s">
        <v>36</v>
      </c>
      <c r="Z12" s="13" t="s">
        <v>88</v>
      </c>
      <c r="AA12" s="15" t="s">
        <v>159</v>
      </c>
      <c r="AB12" s="15" t="s">
        <v>119</v>
      </c>
      <c r="AC12" s="9">
        <v>5.875</v>
      </c>
      <c r="AD12" s="15">
        <v>7</v>
      </c>
      <c r="AE12" s="9">
        <v>7</v>
      </c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</row>
    <row r="13" spans="1:132" ht="14.25" customHeight="1" x14ac:dyDescent="0.25">
      <c r="A13" s="12"/>
      <c r="B13" s="29"/>
      <c r="C13" s="29"/>
      <c r="D13" s="30"/>
      <c r="E13" s="30"/>
      <c r="F13" s="30"/>
      <c r="G13" s="31"/>
      <c r="H13" s="30"/>
      <c r="I13" s="30"/>
      <c r="J13" s="32"/>
      <c r="K13" s="33"/>
      <c r="L13" s="33"/>
      <c r="M13" s="33"/>
      <c r="N13" s="33"/>
      <c r="O13" s="33"/>
      <c r="P13" s="33"/>
      <c r="Q13" s="33"/>
      <c r="R13" s="33"/>
      <c r="S13" s="12"/>
      <c r="T13" s="13"/>
      <c r="U13" s="8"/>
      <c r="V13" s="13"/>
      <c r="W13" s="13"/>
      <c r="X13" s="19"/>
      <c r="Y13" s="8" t="s">
        <v>68</v>
      </c>
      <c r="Z13" s="13" t="s">
        <v>79</v>
      </c>
      <c r="AA13" s="15" t="s">
        <v>160</v>
      </c>
      <c r="AB13" s="15" t="s">
        <v>128</v>
      </c>
      <c r="AC13" s="9">
        <v>7.75</v>
      </c>
      <c r="AD13" s="15">
        <v>9.25</v>
      </c>
      <c r="AE13" s="9">
        <v>9.25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</row>
    <row r="14" spans="1:132" s="11" customFormat="1" ht="15" x14ac:dyDescent="0.25">
      <c r="A14" s="7"/>
      <c r="B14" s="61" t="s">
        <v>10</v>
      </c>
      <c r="C14" s="62"/>
      <c r="D14" s="62"/>
      <c r="E14" s="62"/>
      <c r="F14" s="62"/>
      <c r="G14" s="62"/>
      <c r="H14" s="62"/>
      <c r="I14" s="63"/>
      <c r="J14" s="34"/>
      <c r="K14" s="61" t="s">
        <v>11</v>
      </c>
      <c r="L14" s="62"/>
      <c r="M14" s="62"/>
      <c r="N14" s="62"/>
      <c r="O14" s="62"/>
      <c r="P14" s="62"/>
      <c r="Q14" s="62"/>
      <c r="R14" s="63"/>
      <c r="S14" s="7"/>
      <c r="T14" s="8"/>
      <c r="U14" s="9"/>
      <c r="V14" s="8"/>
      <c r="W14" s="8"/>
      <c r="X14" s="21"/>
      <c r="Y14" s="8" t="s">
        <v>53</v>
      </c>
      <c r="Z14" s="8" t="s">
        <v>80</v>
      </c>
      <c r="AA14" s="9" t="s">
        <v>161</v>
      </c>
      <c r="AB14" s="9" t="s">
        <v>129</v>
      </c>
      <c r="AC14" s="9">
        <v>5.875</v>
      </c>
      <c r="AD14" s="15">
        <v>8</v>
      </c>
      <c r="AE14" s="9">
        <v>8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</row>
    <row r="15" spans="1:132" s="11" customFormat="1" x14ac:dyDescent="0.25">
      <c r="A15" s="7"/>
      <c r="B15" s="35" t="s">
        <v>12</v>
      </c>
      <c r="C15" s="35" t="s">
        <v>13</v>
      </c>
      <c r="D15" s="64" t="s">
        <v>16</v>
      </c>
      <c r="E15" s="65"/>
      <c r="F15" s="64" t="s">
        <v>17</v>
      </c>
      <c r="G15" s="65"/>
      <c r="H15" s="35" t="s">
        <v>18</v>
      </c>
      <c r="I15" s="35" t="s">
        <v>19</v>
      </c>
      <c r="J15" s="36"/>
      <c r="K15" s="37" t="s">
        <v>12</v>
      </c>
      <c r="L15" s="37" t="s">
        <v>13</v>
      </c>
      <c r="M15" s="66" t="s">
        <v>16</v>
      </c>
      <c r="N15" s="67"/>
      <c r="O15" s="66" t="s">
        <v>17</v>
      </c>
      <c r="P15" s="67"/>
      <c r="Q15" s="35" t="s">
        <v>18</v>
      </c>
      <c r="R15" s="35" t="s">
        <v>19</v>
      </c>
      <c r="S15" s="7"/>
      <c r="T15" s="8"/>
      <c r="U15" s="21"/>
      <c r="V15" s="21"/>
      <c r="W15" s="8"/>
      <c r="X15" s="21"/>
      <c r="Y15" s="8" t="s">
        <v>52</v>
      </c>
      <c r="Z15" s="8" t="s">
        <v>81</v>
      </c>
      <c r="AA15" s="9" t="s">
        <v>162</v>
      </c>
      <c r="AB15" s="9" t="s">
        <v>130</v>
      </c>
      <c r="AC15" s="9">
        <v>5.875</v>
      </c>
      <c r="AD15" s="15">
        <v>7.75</v>
      </c>
      <c r="AE15" s="9">
        <v>7.75</v>
      </c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</row>
    <row r="16" spans="1:132" s="11" customFormat="1" x14ac:dyDescent="0.25">
      <c r="A16" s="7"/>
      <c r="B16" s="38">
        <v>1</v>
      </c>
      <c r="C16" s="38"/>
      <c r="D16" s="59"/>
      <c r="E16" s="60"/>
      <c r="F16" s="59"/>
      <c r="G16" s="60"/>
      <c r="H16" s="39">
        <f>IF((D16)*(F16)/144=0,0,MAX((D16)*(F16)/144,1.5))*C16</f>
        <v>0</v>
      </c>
      <c r="I16" s="40"/>
      <c r="J16" s="7"/>
      <c r="K16" s="38">
        <v>1</v>
      </c>
      <c r="L16" s="38"/>
      <c r="M16" s="59"/>
      <c r="N16" s="60"/>
      <c r="O16" s="59"/>
      <c r="P16" s="60"/>
      <c r="Q16" s="39">
        <f>IF((M16)*(O16)/144=0,0,MAX((M16)*(O16)/144,1.5))*L16</f>
        <v>0</v>
      </c>
      <c r="R16" s="40"/>
      <c r="S16" s="7"/>
      <c r="T16" s="8"/>
      <c r="U16" s="21"/>
      <c r="V16" s="21"/>
      <c r="W16" s="8"/>
      <c r="X16" s="21"/>
      <c r="Y16" s="8" t="s">
        <v>37</v>
      </c>
      <c r="Z16" s="8" t="s">
        <v>87</v>
      </c>
      <c r="AA16" s="9" t="s">
        <v>163</v>
      </c>
      <c r="AB16" s="9" t="s">
        <v>120</v>
      </c>
      <c r="AC16" s="9">
        <v>5.875</v>
      </c>
      <c r="AD16" s="15">
        <v>7</v>
      </c>
      <c r="AE16" s="9">
        <v>7</v>
      </c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</row>
    <row r="17" spans="1:132" s="11" customFormat="1" x14ac:dyDescent="0.25">
      <c r="A17" s="7"/>
      <c r="B17" s="38">
        <v>2</v>
      </c>
      <c r="C17" s="38"/>
      <c r="D17" s="59"/>
      <c r="E17" s="60"/>
      <c r="F17" s="59"/>
      <c r="G17" s="60"/>
      <c r="H17" s="39">
        <f>IF((D17)*(F17)/144=0,0,MAX((D17)*(F17)/144,1.5))*C17</f>
        <v>0</v>
      </c>
      <c r="I17" s="40"/>
      <c r="J17" s="7"/>
      <c r="K17" s="38">
        <v>2</v>
      </c>
      <c r="L17" s="38"/>
      <c r="M17" s="59"/>
      <c r="N17" s="60"/>
      <c r="O17" s="59"/>
      <c r="P17" s="60"/>
      <c r="Q17" s="39">
        <f t="shared" ref="Q17:Q39" si="0">IF((M17)*(O17)/144=0,0,MAX((M17)*(O17)/144,1.5))*L17</f>
        <v>0</v>
      </c>
      <c r="R17" s="40"/>
      <c r="S17" s="7"/>
      <c r="T17" s="8"/>
      <c r="U17" s="21"/>
      <c r="V17" s="21"/>
      <c r="W17" s="8"/>
      <c r="X17" s="21"/>
      <c r="Y17" s="8" t="s">
        <v>67</v>
      </c>
      <c r="Z17" s="9"/>
      <c r="AA17" s="9" t="s">
        <v>164</v>
      </c>
      <c r="AB17" s="9" t="s">
        <v>131</v>
      </c>
      <c r="AC17" s="9">
        <v>5.875</v>
      </c>
      <c r="AD17" s="15">
        <v>8.5</v>
      </c>
      <c r="AE17" s="9">
        <v>8.5</v>
      </c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</row>
    <row r="18" spans="1:132" s="11" customFormat="1" x14ac:dyDescent="0.25">
      <c r="A18" s="7"/>
      <c r="B18" s="38">
        <v>3</v>
      </c>
      <c r="C18" s="38"/>
      <c r="D18" s="59"/>
      <c r="E18" s="60"/>
      <c r="F18" s="59"/>
      <c r="G18" s="60"/>
      <c r="H18" s="39">
        <f t="shared" ref="H18:H49" si="1">IF((D18)*(F18)/144=0,0,MAX((D18)*(F18)/144,1.5))*C18</f>
        <v>0</v>
      </c>
      <c r="I18" s="40"/>
      <c r="J18" s="7"/>
      <c r="K18" s="38">
        <v>3</v>
      </c>
      <c r="L18" s="38"/>
      <c r="M18" s="59"/>
      <c r="N18" s="60"/>
      <c r="O18" s="59"/>
      <c r="P18" s="60"/>
      <c r="Q18" s="39">
        <f t="shared" si="0"/>
        <v>0</v>
      </c>
      <c r="R18" s="40"/>
      <c r="S18" s="7"/>
      <c r="T18" s="8"/>
      <c r="U18" s="21"/>
      <c r="V18" s="28"/>
      <c r="W18" s="8"/>
      <c r="X18" s="28"/>
      <c r="Y18" s="8" t="s">
        <v>50</v>
      </c>
      <c r="Z18" s="9"/>
      <c r="AA18" s="9" t="s">
        <v>165</v>
      </c>
      <c r="AB18" s="9" t="s">
        <v>132</v>
      </c>
      <c r="AC18" s="9">
        <v>5.875</v>
      </c>
      <c r="AD18" s="15">
        <v>7.5</v>
      </c>
      <c r="AE18" s="9">
        <v>7.5</v>
      </c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</row>
    <row r="19" spans="1:132" s="11" customFormat="1" x14ac:dyDescent="0.25">
      <c r="A19" s="7"/>
      <c r="B19" s="38">
        <v>4</v>
      </c>
      <c r="C19" s="38"/>
      <c r="D19" s="59"/>
      <c r="E19" s="60"/>
      <c r="F19" s="59"/>
      <c r="G19" s="60"/>
      <c r="H19" s="39">
        <f t="shared" si="1"/>
        <v>0</v>
      </c>
      <c r="I19" s="40"/>
      <c r="J19" s="7"/>
      <c r="K19" s="38">
        <v>4</v>
      </c>
      <c r="L19" s="38"/>
      <c r="M19" s="59"/>
      <c r="N19" s="60"/>
      <c r="O19" s="59"/>
      <c r="P19" s="60"/>
      <c r="Q19" s="39">
        <f t="shared" si="0"/>
        <v>0</v>
      </c>
      <c r="R19" s="40"/>
      <c r="S19" s="7"/>
      <c r="T19" s="8"/>
      <c r="U19" s="21"/>
      <c r="V19" s="21"/>
      <c r="W19" s="8"/>
      <c r="X19" s="21"/>
      <c r="Y19" s="8" t="s">
        <v>51</v>
      </c>
      <c r="Z19" s="9"/>
      <c r="AA19" s="9" t="s">
        <v>166</v>
      </c>
      <c r="AB19" s="9" t="s">
        <v>133</v>
      </c>
      <c r="AC19" s="9">
        <v>5.875</v>
      </c>
      <c r="AD19" s="15">
        <v>7.5</v>
      </c>
      <c r="AE19" s="9">
        <v>7.5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</row>
    <row r="20" spans="1:132" s="11" customFormat="1" x14ac:dyDescent="0.25">
      <c r="A20" s="7"/>
      <c r="B20" s="38">
        <v>5</v>
      </c>
      <c r="C20" s="38"/>
      <c r="D20" s="59"/>
      <c r="E20" s="60"/>
      <c r="F20" s="59"/>
      <c r="G20" s="60"/>
      <c r="H20" s="39">
        <f t="shared" si="1"/>
        <v>0</v>
      </c>
      <c r="I20" s="40"/>
      <c r="J20" s="7"/>
      <c r="K20" s="38">
        <v>5</v>
      </c>
      <c r="L20" s="38"/>
      <c r="M20" s="59"/>
      <c r="N20" s="60"/>
      <c r="O20" s="59"/>
      <c r="P20" s="60"/>
      <c r="Q20" s="39">
        <f t="shared" si="0"/>
        <v>0</v>
      </c>
      <c r="R20" s="40"/>
      <c r="S20" s="7"/>
      <c r="T20" s="8"/>
      <c r="U20" s="21"/>
      <c r="V20" s="21"/>
      <c r="W20" s="8"/>
      <c r="X20" s="21"/>
      <c r="Y20" s="8" t="s">
        <v>59</v>
      </c>
      <c r="Z20" s="9"/>
      <c r="AA20" s="9" t="s">
        <v>167</v>
      </c>
      <c r="AB20" s="9" t="s">
        <v>134</v>
      </c>
      <c r="AC20" s="9">
        <v>5.875</v>
      </c>
      <c r="AD20" s="15">
        <v>8</v>
      </c>
      <c r="AE20" s="9">
        <v>8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</row>
    <row r="21" spans="1:132" s="11" customFormat="1" x14ac:dyDescent="0.25">
      <c r="A21" s="7"/>
      <c r="B21" s="38">
        <v>6</v>
      </c>
      <c r="C21" s="38"/>
      <c r="D21" s="59"/>
      <c r="E21" s="60"/>
      <c r="F21" s="59"/>
      <c r="G21" s="60"/>
      <c r="H21" s="39">
        <f t="shared" si="1"/>
        <v>0</v>
      </c>
      <c r="I21" s="40"/>
      <c r="J21" s="7"/>
      <c r="K21" s="38">
        <v>6</v>
      </c>
      <c r="L21" s="38"/>
      <c r="M21" s="59"/>
      <c r="N21" s="60"/>
      <c r="O21" s="59"/>
      <c r="P21" s="60"/>
      <c r="Q21" s="39">
        <f t="shared" si="0"/>
        <v>0</v>
      </c>
      <c r="R21" s="40"/>
      <c r="S21" s="7"/>
      <c r="T21" s="8"/>
      <c r="U21" s="8"/>
      <c r="V21" s="8"/>
      <c r="W21" s="8"/>
      <c r="X21" s="8"/>
      <c r="Y21" s="8" t="s">
        <v>61</v>
      </c>
      <c r="Z21" s="9"/>
      <c r="AA21" s="9" t="s">
        <v>168</v>
      </c>
      <c r="AB21" s="9" t="s">
        <v>135</v>
      </c>
      <c r="AC21" s="9">
        <v>5.875</v>
      </c>
      <c r="AD21" s="15">
        <v>8.5</v>
      </c>
      <c r="AE21" s="9">
        <v>8.5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</row>
    <row r="22" spans="1:132" s="11" customFormat="1" x14ac:dyDescent="0.25">
      <c r="A22" s="7"/>
      <c r="B22" s="38">
        <v>7</v>
      </c>
      <c r="C22" s="38"/>
      <c r="D22" s="59"/>
      <c r="E22" s="60"/>
      <c r="F22" s="59"/>
      <c r="G22" s="60"/>
      <c r="H22" s="39">
        <f t="shared" si="1"/>
        <v>0</v>
      </c>
      <c r="I22" s="40"/>
      <c r="J22" s="7"/>
      <c r="K22" s="38">
        <v>7</v>
      </c>
      <c r="L22" s="38"/>
      <c r="M22" s="59"/>
      <c r="N22" s="60"/>
      <c r="O22" s="59"/>
      <c r="P22" s="60"/>
      <c r="Q22" s="39">
        <f t="shared" si="0"/>
        <v>0</v>
      </c>
      <c r="R22" s="40"/>
      <c r="S22" s="7"/>
      <c r="T22" s="8"/>
      <c r="U22" s="8"/>
      <c r="V22" s="8"/>
      <c r="W22" s="8"/>
      <c r="X22" s="8"/>
      <c r="Y22" s="8" t="s">
        <v>32</v>
      </c>
      <c r="Z22" s="9"/>
      <c r="AA22" s="9" t="s">
        <v>169</v>
      </c>
      <c r="AB22" s="9" t="s">
        <v>121</v>
      </c>
      <c r="AC22" s="9">
        <v>5.875</v>
      </c>
      <c r="AD22" s="15">
        <v>7</v>
      </c>
      <c r="AE22" s="9">
        <v>7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</row>
    <row r="23" spans="1:132" s="11" customFormat="1" x14ac:dyDescent="0.25">
      <c r="A23" s="7"/>
      <c r="B23" s="38">
        <v>8</v>
      </c>
      <c r="C23" s="38"/>
      <c r="D23" s="59"/>
      <c r="E23" s="60"/>
      <c r="F23" s="59"/>
      <c r="G23" s="60"/>
      <c r="H23" s="39">
        <f t="shared" si="1"/>
        <v>0</v>
      </c>
      <c r="I23" s="40"/>
      <c r="J23" s="7"/>
      <c r="K23" s="38">
        <v>8</v>
      </c>
      <c r="L23" s="38"/>
      <c r="M23" s="59"/>
      <c r="N23" s="60"/>
      <c r="O23" s="59"/>
      <c r="P23" s="60"/>
      <c r="Q23" s="39">
        <f t="shared" si="0"/>
        <v>0</v>
      </c>
      <c r="R23" s="40"/>
      <c r="S23" s="7"/>
      <c r="T23" s="8"/>
      <c r="U23" s="8"/>
      <c r="V23" s="8"/>
      <c r="W23" s="8"/>
      <c r="X23" s="8"/>
      <c r="Y23" s="8" t="s">
        <v>30</v>
      </c>
      <c r="Z23" s="8"/>
      <c r="AA23" s="9" t="s">
        <v>136</v>
      </c>
      <c r="AB23" s="9" t="s">
        <v>136</v>
      </c>
      <c r="AC23" s="9">
        <v>3</v>
      </c>
      <c r="AD23" s="15">
        <v>3</v>
      </c>
      <c r="AE23" s="9">
        <v>3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</row>
    <row r="24" spans="1:132" s="11" customFormat="1" ht="14.4" customHeight="1" x14ac:dyDescent="0.25">
      <c r="A24" s="7"/>
      <c r="B24" s="38">
        <v>9</v>
      </c>
      <c r="C24" s="38"/>
      <c r="D24" s="59"/>
      <c r="E24" s="60"/>
      <c r="F24" s="59"/>
      <c r="G24" s="60"/>
      <c r="H24" s="39">
        <f t="shared" si="1"/>
        <v>0</v>
      </c>
      <c r="I24" s="40"/>
      <c r="J24" s="7"/>
      <c r="K24" s="38">
        <v>9</v>
      </c>
      <c r="L24" s="38"/>
      <c r="M24" s="59"/>
      <c r="N24" s="60"/>
      <c r="O24" s="59"/>
      <c r="P24" s="60"/>
      <c r="Q24" s="39">
        <f t="shared" si="0"/>
        <v>0</v>
      </c>
      <c r="R24" s="40"/>
      <c r="S24" s="7"/>
      <c r="T24" s="8"/>
      <c r="U24" s="8"/>
      <c r="V24" s="8"/>
      <c r="W24" s="8"/>
      <c r="X24" s="8"/>
      <c r="Y24" s="8" t="s">
        <v>65</v>
      </c>
      <c r="Z24" s="8"/>
      <c r="AA24" s="9" t="s">
        <v>170</v>
      </c>
      <c r="AB24" s="9" t="s">
        <v>137</v>
      </c>
      <c r="AC24" s="9">
        <v>5.875</v>
      </c>
      <c r="AD24" s="15">
        <v>8.5</v>
      </c>
      <c r="AE24" s="9">
        <v>8.5</v>
      </c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</row>
    <row r="25" spans="1:132" s="11" customFormat="1" x14ac:dyDescent="0.25">
      <c r="A25" s="7"/>
      <c r="B25" s="38">
        <v>10</v>
      </c>
      <c r="C25" s="38"/>
      <c r="D25" s="59"/>
      <c r="E25" s="60"/>
      <c r="F25" s="59"/>
      <c r="G25" s="60"/>
      <c r="H25" s="39">
        <f t="shared" si="1"/>
        <v>0</v>
      </c>
      <c r="I25" s="40"/>
      <c r="J25" s="7"/>
      <c r="K25" s="38">
        <v>10</v>
      </c>
      <c r="L25" s="38"/>
      <c r="M25" s="59"/>
      <c r="N25" s="60"/>
      <c r="O25" s="59"/>
      <c r="P25" s="60"/>
      <c r="Q25" s="39">
        <f t="shared" si="0"/>
        <v>0</v>
      </c>
      <c r="R25" s="40"/>
      <c r="S25" s="7"/>
      <c r="T25" s="8"/>
      <c r="U25" s="8"/>
      <c r="V25" s="8"/>
      <c r="W25" s="8"/>
      <c r="X25" s="8"/>
      <c r="Y25" s="8" t="s">
        <v>39</v>
      </c>
      <c r="Z25" s="8"/>
      <c r="AA25" s="9" t="s">
        <v>171</v>
      </c>
      <c r="AB25" s="9" t="s">
        <v>122</v>
      </c>
      <c r="AC25" s="9">
        <v>5.875</v>
      </c>
      <c r="AD25" s="15">
        <v>7</v>
      </c>
      <c r="AE25" s="9">
        <v>7</v>
      </c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</row>
    <row r="26" spans="1:132" s="11" customFormat="1" x14ac:dyDescent="0.25">
      <c r="A26" s="7"/>
      <c r="B26" s="38">
        <v>11</v>
      </c>
      <c r="C26" s="38"/>
      <c r="D26" s="59"/>
      <c r="E26" s="60"/>
      <c r="F26" s="59"/>
      <c r="G26" s="60"/>
      <c r="H26" s="39">
        <f t="shared" si="1"/>
        <v>0</v>
      </c>
      <c r="I26" s="40"/>
      <c r="J26" s="7"/>
      <c r="K26" s="38">
        <v>11</v>
      </c>
      <c r="L26" s="38"/>
      <c r="M26" s="59"/>
      <c r="N26" s="60"/>
      <c r="O26" s="59"/>
      <c r="P26" s="60"/>
      <c r="Q26" s="39">
        <f t="shared" si="0"/>
        <v>0</v>
      </c>
      <c r="R26" s="40"/>
      <c r="S26" s="7"/>
      <c r="T26" s="8"/>
      <c r="U26" s="8"/>
      <c r="V26" s="8"/>
      <c r="W26" s="8"/>
      <c r="X26" s="8"/>
      <c r="Y26" s="8" t="s">
        <v>58</v>
      </c>
      <c r="Z26" s="8"/>
      <c r="AA26" s="9" t="s">
        <v>172</v>
      </c>
      <c r="AB26" s="9" t="s">
        <v>138</v>
      </c>
      <c r="AC26" s="9">
        <v>5.875</v>
      </c>
      <c r="AD26" s="15">
        <v>7</v>
      </c>
      <c r="AE26" s="9">
        <v>7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</row>
    <row r="27" spans="1:132" s="11" customFormat="1" x14ac:dyDescent="0.25">
      <c r="A27" s="7"/>
      <c r="B27" s="38">
        <v>12</v>
      </c>
      <c r="C27" s="38"/>
      <c r="D27" s="59"/>
      <c r="E27" s="60"/>
      <c r="F27" s="59"/>
      <c r="G27" s="60"/>
      <c r="H27" s="39">
        <f t="shared" si="1"/>
        <v>0</v>
      </c>
      <c r="I27" s="40"/>
      <c r="J27" s="7"/>
      <c r="K27" s="38">
        <v>12</v>
      </c>
      <c r="L27" s="38"/>
      <c r="M27" s="59"/>
      <c r="N27" s="60"/>
      <c r="O27" s="59"/>
      <c r="P27" s="60"/>
      <c r="Q27" s="39">
        <f t="shared" si="0"/>
        <v>0</v>
      </c>
      <c r="R27" s="40"/>
      <c r="S27" s="7"/>
      <c r="T27" s="8"/>
      <c r="U27" s="8"/>
      <c r="V27" s="8"/>
      <c r="W27" s="8"/>
      <c r="X27" s="8"/>
      <c r="Y27" s="8" t="s">
        <v>55</v>
      </c>
      <c r="Z27" s="8"/>
      <c r="AA27" s="9" t="s">
        <v>173</v>
      </c>
      <c r="AB27" s="9" t="s">
        <v>139</v>
      </c>
      <c r="AC27" s="9">
        <v>5.875</v>
      </c>
      <c r="AD27" s="15">
        <v>7.75</v>
      </c>
      <c r="AE27" s="9">
        <v>7.75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</row>
    <row r="28" spans="1:132" s="11" customFormat="1" x14ac:dyDescent="0.25">
      <c r="A28" s="7"/>
      <c r="B28" s="38">
        <v>13</v>
      </c>
      <c r="C28" s="38"/>
      <c r="D28" s="59"/>
      <c r="E28" s="60"/>
      <c r="F28" s="59"/>
      <c r="G28" s="60"/>
      <c r="H28" s="39">
        <f t="shared" si="1"/>
        <v>0</v>
      </c>
      <c r="I28" s="40"/>
      <c r="J28" s="7"/>
      <c r="K28" s="38">
        <v>13</v>
      </c>
      <c r="L28" s="38"/>
      <c r="M28" s="59"/>
      <c r="N28" s="60"/>
      <c r="O28" s="59"/>
      <c r="P28" s="60"/>
      <c r="Q28" s="39">
        <f t="shared" si="0"/>
        <v>0</v>
      </c>
      <c r="R28" s="40"/>
      <c r="S28" s="7"/>
      <c r="T28" s="8"/>
      <c r="U28" s="8"/>
      <c r="V28" s="8"/>
      <c r="W28" s="8"/>
      <c r="X28" s="8"/>
      <c r="Y28" s="8" t="s">
        <v>62</v>
      </c>
      <c r="Z28" s="8"/>
      <c r="AA28" s="9" t="s">
        <v>174</v>
      </c>
      <c r="AB28" s="9" t="s">
        <v>140</v>
      </c>
      <c r="AC28" s="9">
        <v>5.875</v>
      </c>
      <c r="AD28" s="15">
        <v>8.75</v>
      </c>
      <c r="AE28" s="9">
        <v>8.75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</row>
    <row r="29" spans="1:132" s="11" customFormat="1" x14ac:dyDescent="0.25">
      <c r="A29" s="7"/>
      <c r="B29" s="38">
        <v>14</v>
      </c>
      <c r="C29" s="38"/>
      <c r="D29" s="59"/>
      <c r="E29" s="60"/>
      <c r="F29" s="59"/>
      <c r="G29" s="60"/>
      <c r="H29" s="39">
        <f t="shared" si="1"/>
        <v>0</v>
      </c>
      <c r="I29" s="40"/>
      <c r="J29" s="7"/>
      <c r="K29" s="38">
        <v>14</v>
      </c>
      <c r="L29" s="38"/>
      <c r="M29" s="59"/>
      <c r="N29" s="60"/>
      <c r="O29" s="59"/>
      <c r="P29" s="60"/>
      <c r="Q29" s="39">
        <f t="shared" si="0"/>
        <v>0</v>
      </c>
      <c r="R29" s="40"/>
      <c r="S29" s="7"/>
      <c r="T29" s="8"/>
      <c r="U29" s="8"/>
      <c r="V29" s="8"/>
      <c r="W29" s="8"/>
      <c r="X29" s="8"/>
      <c r="Y29" s="8" t="s">
        <v>63</v>
      </c>
      <c r="Z29" s="8"/>
      <c r="AA29" s="9" t="s">
        <v>175</v>
      </c>
      <c r="AB29" s="9" t="s">
        <v>141</v>
      </c>
      <c r="AC29" s="9">
        <v>5.875</v>
      </c>
      <c r="AD29" s="15">
        <v>8</v>
      </c>
      <c r="AE29" s="9">
        <v>8</v>
      </c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</row>
    <row r="30" spans="1:132" s="11" customFormat="1" x14ac:dyDescent="0.25">
      <c r="A30" s="7"/>
      <c r="B30" s="38">
        <v>15</v>
      </c>
      <c r="C30" s="38"/>
      <c r="D30" s="59"/>
      <c r="E30" s="60"/>
      <c r="F30" s="59"/>
      <c r="G30" s="60"/>
      <c r="H30" s="39">
        <f t="shared" si="1"/>
        <v>0</v>
      </c>
      <c r="I30" s="40"/>
      <c r="J30" s="7"/>
      <c r="K30" s="38">
        <v>15</v>
      </c>
      <c r="L30" s="38"/>
      <c r="M30" s="59"/>
      <c r="N30" s="60"/>
      <c r="O30" s="59"/>
      <c r="P30" s="60"/>
      <c r="Q30" s="39">
        <f t="shared" si="0"/>
        <v>0</v>
      </c>
      <c r="R30" s="40"/>
      <c r="S30" s="7"/>
      <c r="T30" s="8"/>
      <c r="U30" s="8"/>
      <c r="V30" s="8"/>
      <c r="W30" s="8"/>
      <c r="X30" s="8"/>
      <c r="Y30" s="8" t="s">
        <v>64</v>
      </c>
      <c r="Z30" s="8"/>
      <c r="AA30" s="9" t="s">
        <v>176</v>
      </c>
      <c r="AB30" s="9" t="s">
        <v>142</v>
      </c>
      <c r="AC30" s="9">
        <v>5.875</v>
      </c>
      <c r="AD30" s="15">
        <v>8.5</v>
      </c>
      <c r="AE30" s="9">
        <v>8.5</v>
      </c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</row>
    <row r="31" spans="1:132" s="11" customFormat="1" x14ac:dyDescent="0.25">
      <c r="A31" s="7"/>
      <c r="B31" s="38">
        <v>16</v>
      </c>
      <c r="C31" s="38"/>
      <c r="D31" s="59"/>
      <c r="E31" s="60"/>
      <c r="F31" s="59"/>
      <c r="G31" s="60"/>
      <c r="H31" s="39">
        <f t="shared" si="1"/>
        <v>0</v>
      </c>
      <c r="I31" s="40"/>
      <c r="J31" s="7"/>
      <c r="K31" s="38">
        <v>16</v>
      </c>
      <c r="L31" s="38"/>
      <c r="M31" s="59"/>
      <c r="N31" s="60"/>
      <c r="O31" s="59"/>
      <c r="P31" s="60"/>
      <c r="Q31" s="39">
        <f t="shared" si="0"/>
        <v>0</v>
      </c>
      <c r="R31" s="40"/>
      <c r="S31" s="7"/>
      <c r="T31" s="8"/>
      <c r="U31" s="8"/>
      <c r="V31" s="8"/>
      <c r="W31" s="8"/>
      <c r="X31" s="8"/>
      <c r="Y31" s="8" t="s">
        <v>38</v>
      </c>
      <c r="Z31" s="8"/>
      <c r="AA31" s="9" t="s">
        <v>177</v>
      </c>
      <c r="AB31" s="9" t="s">
        <v>114</v>
      </c>
      <c r="AC31" s="9">
        <v>5.875</v>
      </c>
      <c r="AD31" s="15">
        <v>7.5</v>
      </c>
      <c r="AE31" s="9">
        <v>7.5</v>
      </c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</row>
    <row r="32" spans="1:132" s="11" customFormat="1" x14ac:dyDescent="0.25">
      <c r="A32" s="7"/>
      <c r="B32" s="38">
        <v>17</v>
      </c>
      <c r="C32" s="38"/>
      <c r="D32" s="59"/>
      <c r="E32" s="60"/>
      <c r="F32" s="59"/>
      <c r="G32" s="60"/>
      <c r="H32" s="39">
        <f t="shared" si="1"/>
        <v>0</v>
      </c>
      <c r="I32" s="40"/>
      <c r="J32" s="7"/>
      <c r="K32" s="38">
        <v>17</v>
      </c>
      <c r="L32" s="38"/>
      <c r="M32" s="59"/>
      <c r="N32" s="60"/>
      <c r="O32" s="59"/>
      <c r="P32" s="60"/>
      <c r="Q32" s="39">
        <f t="shared" si="0"/>
        <v>0</v>
      </c>
      <c r="R32" s="40"/>
      <c r="S32" s="7"/>
      <c r="T32" s="8"/>
      <c r="U32" s="8"/>
      <c r="V32" s="8"/>
      <c r="W32" s="8"/>
      <c r="X32" s="8"/>
      <c r="Y32" s="8" t="s">
        <v>42</v>
      </c>
      <c r="Z32" s="8"/>
      <c r="AA32" s="9" t="s">
        <v>176</v>
      </c>
      <c r="AB32" s="9" t="s">
        <v>142</v>
      </c>
      <c r="AC32" s="9">
        <v>5.875</v>
      </c>
      <c r="AD32" s="15">
        <v>7.5</v>
      </c>
      <c r="AE32" s="9">
        <v>7.5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</row>
    <row r="33" spans="1:132" s="11" customFormat="1" x14ac:dyDescent="0.25">
      <c r="A33" s="7"/>
      <c r="B33" s="38">
        <v>18</v>
      </c>
      <c r="C33" s="38"/>
      <c r="D33" s="59"/>
      <c r="E33" s="60"/>
      <c r="F33" s="59"/>
      <c r="G33" s="60"/>
      <c r="H33" s="39">
        <f t="shared" si="1"/>
        <v>0</v>
      </c>
      <c r="I33" s="40"/>
      <c r="J33" s="7"/>
      <c r="K33" s="38">
        <v>18</v>
      </c>
      <c r="L33" s="38"/>
      <c r="M33" s="59"/>
      <c r="N33" s="60"/>
      <c r="O33" s="59"/>
      <c r="P33" s="60"/>
      <c r="Q33" s="39">
        <f t="shared" si="0"/>
        <v>0</v>
      </c>
      <c r="R33" s="40"/>
      <c r="S33" s="7"/>
      <c r="T33" s="8"/>
      <c r="U33" s="8"/>
      <c r="V33" s="8"/>
      <c r="W33" s="8"/>
      <c r="X33" s="8"/>
      <c r="Y33" s="8" t="s">
        <v>40</v>
      </c>
      <c r="Z33" s="8"/>
      <c r="AA33" s="9" t="s">
        <v>178</v>
      </c>
      <c r="AB33" s="9" t="s">
        <v>124</v>
      </c>
      <c r="AC33" s="9">
        <v>5.875</v>
      </c>
      <c r="AD33" s="15">
        <v>7.5</v>
      </c>
      <c r="AE33" s="9">
        <v>7.5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</row>
    <row r="34" spans="1:132" s="11" customFormat="1" x14ac:dyDescent="0.25">
      <c r="A34" s="7"/>
      <c r="B34" s="38">
        <v>19</v>
      </c>
      <c r="C34" s="38"/>
      <c r="D34" s="59"/>
      <c r="E34" s="60"/>
      <c r="F34" s="59"/>
      <c r="G34" s="60"/>
      <c r="H34" s="39">
        <f t="shared" si="1"/>
        <v>0</v>
      </c>
      <c r="I34" s="40"/>
      <c r="J34" s="7"/>
      <c r="K34" s="38">
        <v>19</v>
      </c>
      <c r="L34" s="38"/>
      <c r="M34" s="59"/>
      <c r="N34" s="60"/>
      <c r="O34" s="59"/>
      <c r="P34" s="60"/>
      <c r="Q34" s="39">
        <f t="shared" si="0"/>
        <v>0</v>
      </c>
      <c r="R34" s="40"/>
      <c r="S34" s="7"/>
      <c r="T34" s="8"/>
      <c r="U34" s="8"/>
      <c r="V34" s="8"/>
      <c r="W34" s="8"/>
      <c r="X34" s="8"/>
      <c r="Y34" s="13" t="s">
        <v>33</v>
      </c>
      <c r="Z34" s="8"/>
      <c r="AA34" s="9" t="s">
        <v>179</v>
      </c>
      <c r="AB34" s="9" t="s">
        <v>123</v>
      </c>
      <c r="AC34" s="41">
        <v>5.875</v>
      </c>
      <c r="AD34" s="15">
        <v>7</v>
      </c>
      <c r="AE34" s="9">
        <v>7</v>
      </c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</row>
    <row r="35" spans="1:132" s="11" customFormat="1" x14ac:dyDescent="0.25">
      <c r="A35" s="7"/>
      <c r="B35" s="38">
        <v>20</v>
      </c>
      <c r="C35" s="38"/>
      <c r="D35" s="59"/>
      <c r="E35" s="60"/>
      <c r="F35" s="59"/>
      <c r="G35" s="60"/>
      <c r="H35" s="39">
        <f t="shared" si="1"/>
        <v>0</v>
      </c>
      <c r="I35" s="40"/>
      <c r="J35" s="7"/>
      <c r="K35" s="38">
        <v>20</v>
      </c>
      <c r="L35" s="38"/>
      <c r="M35" s="59"/>
      <c r="N35" s="60"/>
      <c r="O35" s="59"/>
      <c r="P35" s="60"/>
      <c r="Q35" s="39">
        <f t="shared" si="0"/>
        <v>0</v>
      </c>
      <c r="R35" s="40"/>
      <c r="S35" s="7"/>
      <c r="T35" s="8"/>
      <c r="U35" s="8"/>
      <c r="V35" s="8"/>
      <c r="W35" s="8"/>
      <c r="X35" s="8"/>
      <c r="Y35" s="8" t="s">
        <v>45</v>
      </c>
      <c r="Z35" s="8"/>
      <c r="AA35" s="9" t="s">
        <v>180</v>
      </c>
      <c r="AB35" s="9" t="s">
        <v>148</v>
      </c>
      <c r="AC35" s="9">
        <v>5.875</v>
      </c>
      <c r="AD35" s="15">
        <v>7</v>
      </c>
      <c r="AE35" s="9">
        <v>7</v>
      </c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</row>
    <row r="36" spans="1:132" s="11" customFormat="1" x14ac:dyDescent="0.25">
      <c r="A36" s="7"/>
      <c r="B36" s="38">
        <v>21</v>
      </c>
      <c r="C36" s="38"/>
      <c r="D36" s="59"/>
      <c r="E36" s="60"/>
      <c r="F36" s="59"/>
      <c r="G36" s="60"/>
      <c r="H36" s="39">
        <f t="shared" si="1"/>
        <v>0</v>
      </c>
      <c r="I36" s="40"/>
      <c r="J36" s="7"/>
      <c r="K36" s="38">
        <v>21</v>
      </c>
      <c r="L36" s="38"/>
      <c r="M36" s="59"/>
      <c r="N36" s="60"/>
      <c r="O36" s="59"/>
      <c r="P36" s="60"/>
      <c r="Q36" s="39">
        <f t="shared" si="0"/>
        <v>0</v>
      </c>
      <c r="R36" s="40"/>
      <c r="S36" s="7"/>
      <c r="T36" s="8"/>
      <c r="U36" s="8"/>
      <c r="V36" s="8"/>
      <c r="W36" s="8"/>
      <c r="X36" s="8"/>
      <c r="Y36" s="8" t="s">
        <v>48</v>
      </c>
      <c r="Z36" s="8"/>
      <c r="AA36" s="9" t="s">
        <v>181</v>
      </c>
      <c r="AB36" s="9" t="s">
        <v>125</v>
      </c>
      <c r="AC36" s="9">
        <v>5.875</v>
      </c>
      <c r="AD36" s="15">
        <v>7.5</v>
      </c>
      <c r="AE36" s="9">
        <v>7.5</v>
      </c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</row>
    <row r="37" spans="1:132" s="11" customFormat="1" x14ac:dyDescent="0.25">
      <c r="A37" s="7"/>
      <c r="B37" s="38">
        <v>22</v>
      </c>
      <c r="C37" s="38"/>
      <c r="D37" s="59"/>
      <c r="E37" s="60"/>
      <c r="F37" s="59"/>
      <c r="G37" s="60"/>
      <c r="H37" s="39">
        <f t="shared" si="1"/>
        <v>0</v>
      </c>
      <c r="I37" s="40"/>
      <c r="J37" s="7"/>
      <c r="K37" s="38">
        <v>22</v>
      </c>
      <c r="L37" s="38"/>
      <c r="M37" s="59"/>
      <c r="N37" s="60"/>
      <c r="O37" s="59"/>
      <c r="P37" s="60"/>
      <c r="Q37" s="39">
        <f t="shared" si="0"/>
        <v>0</v>
      </c>
      <c r="R37" s="40"/>
      <c r="S37" s="7"/>
      <c r="T37" s="8"/>
      <c r="U37" s="8"/>
      <c r="V37" s="8"/>
      <c r="W37" s="8"/>
      <c r="X37" s="8"/>
      <c r="Y37" s="8" t="s">
        <v>46</v>
      </c>
      <c r="Z37" s="8"/>
      <c r="AA37" s="9" t="s">
        <v>182</v>
      </c>
      <c r="AB37" s="9" t="s">
        <v>144</v>
      </c>
      <c r="AC37" s="9">
        <v>5.875</v>
      </c>
      <c r="AD37" s="15">
        <v>8.5</v>
      </c>
      <c r="AE37" s="9">
        <v>8.5</v>
      </c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</row>
    <row r="38" spans="1:132" s="11" customFormat="1" x14ac:dyDescent="0.25">
      <c r="A38" s="7"/>
      <c r="B38" s="38">
        <v>23</v>
      </c>
      <c r="C38" s="38"/>
      <c r="D38" s="59"/>
      <c r="E38" s="60"/>
      <c r="F38" s="59"/>
      <c r="G38" s="60"/>
      <c r="H38" s="39">
        <f t="shared" si="1"/>
        <v>0</v>
      </c>
      <c r="I38" s="40"/>
      <c r="J38" s="7"/>
      <c r="K38" s="38">
        <v>23</v>
      </c>
      <c r="L38" s="38"/>
      <c r="M38" s="59"/>
      <c r="N38" s="60"/>
      <c r="O38" s="59"/>
      <c r="P38" s="60"/>
      <c r="Q38" s="39">
        <f t="shared" si="0"/>
        <v>0</v>
      </c>
      <c r="R38" s="40"/>
      <c r="S38" s="7"/>
      <c r="T38" s="8"/>
      <c r="U38" s="8"/>
      <c r="V38" s="8"/>
      <c r="W38" s="8"/>
      <c r="X38" s="8"/>
      <c r="Y38" s="13" t="s">
        <v>56</v>
      </c>
      <c r="Z38" s="8"/>
      <c r="AA38" s="9" t="s">
        <v>183</v>
      </c>
      <c r="AB38" s="9" t="s">
        <v>145</v>
      </c>
      <c r="AC38" s="42">
        <v>5.875</v>
      </c>
      <c r="AD38" s="15">
        <v>8</v>
      </c>
      <c r="AE38" s="9">
        <v>8</v>
      </c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</row>
    <row r="39" spans="1:132" s="11" customFormat="1" x14ac:dyDescent="0.25">
      <c r="A39" s="7"/>
      <c r="B39" s="38">
        <v>24</v>
      </c>
      <c r="C39" s="38"/>
      <c r="D39" s="59"/>
      <c r="E39" s="60"/>
      <c r="F39" s="59"/>
      <c r="G39" s="60"/>
      <c r="H39" s="39">
        <f t="shared" si="1"/>
        <v>0</v>
      </c>
      <c r="I39" s="40"/>
      <c r="J39" s="7"/>
      <c r="K39" s="38">
        <v>24</v>
      </c>
      <c r="L39" s="38"/>
      <c r="M39" s="59"/>
      <c r="N39" s="60"/>
      <c r="O39" s="59"/>
      <c r="P39" s="60"/>
      <c r="Q39" s="39">
        <f t="shared" si="0"/>
        <v>0</v>
      </c>
      <c r="R39" s="40"/>
      <c r="S39" s="7"/>
      <c r="T39" s="8"/>
      <c r="U39" s="8"/>
      <c r="V39" s="8"/>
      <c r="W39" s="8"/>
      <c r="X39" s="8"/>
      <c r="Y39" s="8" t="s">
        <v>41</v>
      </c>
      <c r="Z39" s="8"/>
      <c r="AA39" s="9" t="s">
        <v>184</v>
      </c>
      <c r="AB39" s="9" t="s">
        <v>143</v>
      </c>
      <c r="AC39" s="9">
        <v>5.875</v>
      </c>
      <c r="AD39" s="15">
        <v>7.5</v>
      </c>
      <c r="AE39" s="9">
        <v>7.5</v>
      </c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</row>
    <row r="40" spans="1:132" s="11" customFormat="1" ht="15" x14ac:dyDescent="0.25">
      <c r="A40" s="7"/>
      <c r="B40" s="38">
        <v>25</v>
      </c>
      <c r="C40" s="38"/>
      <c r="D40" s="59"/>
      <c r="E40" s="60"/>
      <c r="F40" s="59"/>
      <c r="G40" s="60"/>
      <c r="H40" s="39">
        <f t="shared" si="1"/>
        <v>0</v>
      </c>
      <c r="I40" s="40"/>
      <c r="J40" s="7"/>
      <c r="K40" s="61" t="s">
        <v>20</v>
      </c>
      <c r="L40" s="62"/>
      <c r="M40" s="62"/>
      <c r="N40" s="62"/>
      <c r="O40" s="62"/>
      <c r="P40" s="62"/>
      <c r="Q40" s="62"/>
      <c r="R40" s="63"/>
      <c r="S40" s="7"/>
      <c r="T40" s="8"/>
      <c r="U40" s="8"/>
      <c r="V40" s="8"/>
      <c r="W40" s="8"/>
      <c r="X40" s="8"/>
      <c r="Y40" s="8" t="s">
        <v>34</v>
      </c>
      <c r="Z40" s="8"/>
      <c r="AA40" s="9" t="s">
        <v>185</v>
      </c>
      <c r="AB40" s="9" t="s">
        <v>146</v>
      </c>
      <c r="AC40" s="9">
        <v>5.875</v>
      </c>
      <c r="AD40" s="15">
        <v>7</v>
      </c>
      <c r="AE40" s="9">
        <v>7</v>
      </c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</row>
    <row r="41" spans="1:132" s="11" customFormat="1" x14ac:dyDescent="0.25">
      <c r="A41" s="7"/>
      <c r="B41" s="38">
        <v>26</v>
      </c>
      <c r="C41" s="38"/>
      <c r="D41" s="59"/>
      <c r="E41" s="60"/>
      <c r="F41" s="59"/>
      <c r="G41" s="60"/>
      <c r="H41" s="39">
        <f t="shared" si="1"/>
        <v>0</v>
      </c>
      <c r="I41" s="40"/>
      <c r="J41" s="7"/>
      <c r="K41" s="35" t="s">
        <v>12</v>
      </c>
      <c r="L41" s="35" t="s">
        <v>13</v>
      </c>
      <c r="M41" s="64" t="s">
        <v>16</v>
      </c>
      <c r="N41" s="65"/>
      <c r="O41" s="64" t="s">
        <v>17</v>
      </c>
      <c r="P41" s="65"/>
      <c r="Q41" s="35" t="s">
        <v>18</v>
      </c>
      <c r="R41" s="35" t="s">
        <v>21</v>
      </c>
      <c r="S41" s="7"/>
      <c r="T41" s="8"/>
      <c r="U41" s="8"/>
      <c r="V41" s="8"/>
      <c r="W41" s="8"/>
      <c r="X41" s="8"/>
      <c r="Y41" s="8" t="s">
        <v>57</v>
      </c>
      <c r="Z41" s="8"/>
      <c r="AA41" s="9" t="s">
        <v>186</v>
      </c>
      <c r="AB41" s="9" t="s">
        <v>147</v>
      </c>
      <c r="AC41" s="9">
        <v>5.875</v>
      </c>
      <c r="AD41" s="15">
        <v>7</v>
      </c>
      <c r="AE41" s="9">
        <v>7</v>
      </c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</row>
    <row r="42" spans="1:132" s="11" customFormat="1" x14ac:dyDescent="0.3">
      <c r="A42" s="7"/>
      <c r="B42" s="38">
        <v>27</v>
      </c>
      <c r="C42" s="38"/>
      <c r="D42" s="59"/>
      <c r="E42" s="60"/>
      <c r="F42" s="59"/>
      <c r="G42" s="60"/>
      <c r="H42" s="39">
        <f t="shared" si="1"/>
        <v>0</v>
      </c>
      <c r="I42" s="40"/>
      <c r="J42" s="7"/>
      <c r="K42" s="38">
        <v>1</v>
      </c>
      <c r="L42" s="38"/>
      <c r="M42" s="59"/>
      <c r="N42" s="60"/>
      <c r="O42" s="59"/>
      <c r="P42" s="60"/>
      <c r="Q42" s="39">
        <f>IF((M42)*(O42)/144=0,0,MAX((M42)*(O42)/144,1.5))*L42</f>
        <v>0</v>
      </c>
      <c r="R42" s="38"/>
      <c r="S42" s="7"/>
      <c r="T42" s="8"/>
      <c r="U42" s="8"/>
      <c r="V42" s="8"/>
      <c r="W42" s="8"/>
      <c r="X42" s="8"/>
      <c r="Y42" s="8"/>
      <c r="Z42" s="8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</row>
    <row r="43" spans="1:132" s="11" customFormat="1" x14ac:dyDescent="0.3">
      <c r="A43" s="7"/>
      <c r="B43" s="38">
        <v>28</v>
      </c>
      <c r="C43" s="38"/>
      <c r="D43" s="59"/>
      <c r="E43" s="60"/>
      <c r="F43" s="59"/>
      <c r="G43" s="60"/>
      <c r="H43" s="39">
        <f t="shared" si="1"/>
        <v>0</v>
      </c>
      <c r="I43" s="40"/>
      <c r="J43" s="7"/>
      <c r="K43" s="38">
        <v>2</v>
      </c>
      <c r="L43" s="38"/>
      <c r="M43" s="59"/>
      <c r="N43" s="60"/>
      <c r="O43" s="59"/>
      <c r="P43" s="60"/>
      <c r="Q43" s="39">
        <f t="shared" ref="Q43:Q49" si="2">IF((M43)*(O43)/144=0,0,MAX((M43)*(O43)/144,1.5))*L43</f>
        <v>0</v>
      </c>
      <c r="R43" s="38"/>
      <c r="S43" s="7"/>
      <c r="T43" s="8"/>
      <c r="U43" s="8"/>
      <c r="V43" s="8"/>
      <c r="W43" s="8"/>
      <c r="X43" s="8"/>
      <c r="Y43" s="8"/>
      <c r="Z43" s="8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</row>
    <row r="44" spans="1:132" s="11" customFormat="1" x14ac:dyDescent="0.3">
      <c r="A44" s="7"/>
      <c r="B44" s="38">
        <v>29</v>
      </c>
      <c r="C44" s="38"/>
      <c r="D44" s="59"/>
      <c r="E44" s="60"/>
      <c r="F44" s="59"/>
      <c r="G44" s="60"/>
      <c r="H44" s="39">
        <f t="shared" si="1"/>
        <v>0</v>
      </c>
      <c r="I44" s="40"/>
      <c r="J44" s="7"/>
      <c r="K44" s="38">
        <v>3</v>
      </c>
      <c r="L44" s="38"/>
      <c r="M44" s="59"/>
      <c r="N44" s="60"/>
      <c r="O44" s="59"/>
      <c r="P44" s="60"/>
      <c r="Q44" s="39">
        <f t="shared" si="2"/>
        <v>0</v>
      </c>
      <c r="R44" s="38"/>
      <c r="S44" s="7"/>
      <c r="T44" s="8"/>
      <c r="U44" s="8"/>
      <c r="V44" s="8"/>
      <c r="W44" s="8"/>
      <c r="X44" s="8"/>
      <c r="Y44" s="8"/>
      <c r="Z44" s="8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</row>
    <row r="45" spans="1:132" s="11" customFormat="1" x14ac:dyDescent="0.3">
      <c r="A45" s="7"/>
      <c r="B45" s="38">
        <v>30</v>
      </c>
      <c r="C45" s="38"/>
      <c r="D45" s="59"/>
      <c r="E45" s="60"/>
      <c r="F45" s="59"/>
      <c r="G45" s="60"/>
      <c r="H45" s="39">
        <f t="shared" si="1"/>
        <v>0</v>
      </c>
      <c r="I45" s="40"/>
      <c r="J45" s="7"/>
      <c r="K45" s="38">
        <v>4</v>
      </c>
      <c r="L45" s="38"/>
      <c r="M45" s="59"/>
      <c r="N45" s="60"/>
      <c r="O45" s="59"/>
      <c r="P45" s="60"/>
      <c r="Q45" s="39">
        <f t="shared" si="2"/>
        <v>0</v>
      </c>
      <c r="R45" s="38"/>
      <c r="S45" s="7"/>
      <c r="T45" s="8"/>
      <c r="U45" s="8"/>
      <c r="V45" s="8"/>
      <c r="W45" s="8"/>
      <c r="X45" s="8"/>
      <c r="Y45" s="8"/>
      <c r="Z45" s="8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</row>
    <row r="46" spans="1:132" s="11" customFormat="1" x14ac:dyDescent="0.3">
      <c r="A46" s="7"/>
      <c r="B46" s="38">
        <v>31</v>
      </c>
      <c r="C46" s="38"/>
      <c r="D46" s="59"/>
      <c r="E46" s="60"/>
      <c r="F46" s="59"/>
      <c r="G46" s="60"/>
      <c r="H46" s="39">
        <f t="shared" si="1"/>
        <v>0</v>
      </c>
      <c r="I46" s="40"/>
      <c r="J46" s="43"/>
      <c r="K46" s="38">
        <v>5</v>
      </c>
      <c r="L46" s="38"/>
      <c r="M46" s="59"/>
      <c r="N46" s="60"/>
      <c r="O46" s="59"/>
      <c r="P46" s="60"/>
      <c r="Q46" s="39">
        <f t="shared" si="2"/>
        <v>0</v>
      </c>
      <c r="R46" s="38"/>
      <c r="S46" s="7"/>
      <c r="T46" s="8"/>
      <c r="U46" s="8"/>
      <c r="V46" s="8"/>
      <c r="W46" s="8"/>
      <c r="X46" s="8"/>
      <c r="Y46" s="8"/>
      <c r="Z46" s="8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</row>
    <row r="47" spans="1:132" s="11" customFormat="1" x14ac:dyDescent="0.3">
      <c r="A47" s="7"/>
      <c r="B47" s="38">
        <v>32</v>
      </c>
      <c r="C47" s="38"/>
      <c r="D47" s="59"/>
      <c r="E47" s="60"/>
      <c r="F47" s="59"/>
      <c r="G47" s="60"/>
      <c r="H47" s="39">
        <f t="shared" si="1"/>
        <v>0</v>
      </c>
      <c r="I47" s="40"/>
      <c r="J47" s="43"/>
      <c r="K47" s="38">
        <v>6</v>
      </c>
      <c r="L47" s="38"/>
      <c r="M47" s="59"/>
      <c r="N47" s="60"/>
      <c r="O47" s="59"/>
      <c r="P47" s="60"/>
      <c r="Q47" s="39">
        <f t="shared" si="2"/>
        <v>0</v>
      </c>
      <c r="R47" s="38"/>
      <c r="S47" s="7"/>
      <c r="T47" s="8"/>
      <c r="U47" s="8"/>
      <c r="V47" s="8"/>
      <c r="W47" s="8"/>
      <c r="X47" s="8"/>
      <c r="Y47" s="8"/>
      <c r="Z47" s="8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</row>
    <row r="48" spans="1:132" s="11" customFormat="1" x14ac:dyDescent="0.3">
      <c r="A48" s="7"/>
      <c r="B48" s="38">
        <v>33</v>
      </c>
      <c r="C48" s="38"/>
      <c r="D48" s="59"/>
      <c r="E48" s="60"/>
      <c r="F48" s="59"/>
      <c r="G48" s="60"/>
      <c r="H48" s="39">
        <f t="shared" si="1"/>
        <v>0</v>
      </c>
      <c r="I48" s="40"/>
      <c r="J48" s="43"/>
      <c r="K48" s="38">
        <v>7</v>
      </c>
      <c r="L48" s="38"/>
      <c r="M48" s="59"/>
      <c r="N48" s="60"/>
      <c r="O48" s="59"/>
      <c r="P48" s="60"/>
      <c r="Q48" s="39">
        <f t="shared" si="2"/>
        <v>0</v>
      </c>
      <c r="R48" s="38"/>
      <c r="S48" s="7"/>
      <c r="T48" s="8"/>
      <c r="U48" s="8"/>
      <c r="V48" s="8"/>
      <c r="W48" s="8"/>
      <c r="X48" s="8"/>
      <c r="Y48" s="8"/>
      <c r="Z48" s="8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</row>
    <row r="49" spans="1:132" s="11" customFormat="1" x14ac:dyDescent="0.3">
      <c r="A49" s="7"/>
      <c r="B49" s="38">
        <v>34</v>
      </c>
      <c r="C49" s="38"/>
      <c r="D49" s="59"/>
      <c r="E49" s="60"/>
      <c r="F49" s="59"/>
      <c r="G49" s="60"/>
      <c r="H49" s="39">
        <f t="shared" si="1"/>
        <v>0</v>
      </c>
      <c r="I49" s="40"/>
      <c r="J49" s="43"/>
      <c r="K49" s="44">
        <v>8</v>
      </c>
      <c r="L49" s="38"/>
      <c r="M49" s="59"/>
      <c r="N49" s="60"/>
      <c r="O49" s="59"/>
      <c r="P49" s="60"/>
      <c r="Q49" s="39">
        <f t="shared" si="2"/>
        <v>0</v>
      </c>
      <c r="R49" s="38"/>
      <c r="S49" s="7"/>
      <c r="T49" s="8"/>
      <c r="U49" s="8"/>
      <c r="V49" s="8"/>
      <c r="W49" s="8"/>
      <c r="X49" s="8"/>
      <c r="Y49" s="8"/>
      <c r="Z49" s="8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</row>
    <row r="50" spans="1:132" ht="14.25" customHeight="1" x14ac:dyDescent="0.25">
      <c r="A50" s="12"/>
      <c r="B50" s="54" t="s">
        <v>0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8"/>
      <c r="S50" s="12"/>
      <c r="T50" s="13"/>
      <c r="U50" s="13"/>
      <c r="V50" s="13"/>
      <c r="W50" s="13"/>
      <c r="X50" s="13"/>
      <c r="Y50" s="13"/>
      <c r="Z50" s="13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1:132" x14ac:dyDescent="0.25">
      <c r="A51" s="12"/>
      <c r="B51" s="70" t="s">
        <v>24</v>
      </c>
      <c r="C51" s="70"/>
      <c r="D51" s="70"/>
      <c r="E51" s="45">
        <f>SUM(H16:H49,Q16:Q39,Q42:Q49)</f>
        <v>0</v>
      </c>
      <c r="F51" s="70" t="s">
        <v>25</v>
      </c>
      <c r="G51" s="70"/>
      <c r="H51" s="70"/>
      <c r="I51" s="45">
        <f>SUM(C16:C49)</f>
        <v>0</v>
      </c>
      <c r="J51" s="46"/>
      <c r="K51" s="70" t="s">
        <v>27</v>
      </c>
      <c r="L51" s="70"/>
      <c r="M51" s="70"/>
      <c r="N51" s="70"/>
      <c r="O51" s="45">
        <f>SUM(L42:L49)</f>
        <v>0</v>
      </c>
      <c r="P51" s="12"/>
      <c r="Q51" s="47"/>
      <c r="R51" s="12"/>
      <c r="S51" s="12"/>
      <c r="T51" s="13"/>
      <c r="U51" s="13"/>
      <c r="V51" s="13"/>
      <c r="W51" s="13"/>
      <c r="X51" s="13"/>
      <c r="Y51" s="13"/>
      <c r="Z51" s="13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1:132" x14ac:dyDescent="0.25">
      <c r="A52" s="12"/>
      <c r="B52" s="87"/>
      <c r="C52" s="87"/>
      <c r="D52" s="87"/>
      <c r="E52" s="48"/>
      <c r="F52" s="86" t="s">
        <v>26</v>
      </c>
      <c r="G52" s="86"/>
      <c r="H52" s="86"/>
      <c r="I52" s="49">
        <f>SUM(L16:L39)</f>
        <v>0</v>
      </c>
      <c r="J52" s="50"/>
      <c r="K52" s="86" t="s">
        <v>28</v>
      </c>
      <c r="L52" s="86"/>
      <c r="M52" s="86"/>
      <c r="N52" s="86"/>
      <c r="O52" s="49">
        <f>SUM(I52,I51,O51)</f>
        <v>0</v>
      </c>
      <c r="P52" s="51"/>
      <c r="Q52" s="12"/>
      <c r="R52" s="52"/>
      <c r="S52" s="12"/>
      <c r="T52" s="53"/>
      <c r="U52" s="53"/>
      <c r="V52" s="53"/>
      <c r="W52" s="53"/>
      <c r="X52" s="53"/>
      <c r="Y52" s="53"/>
      <c r="Z52" s="53"/>
      <c r="AA52" s="16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1:13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53"/>
      <c r="U53" s="53"/>
      <c r="V53" s="53"/>
      <c r="W53" s="53"/>
      <c r="X53" s="53"/>
      <c r="Y53" s="53"/>
      <c r="Z53" s="53"/>
      <c r="AA53" s="16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1:132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53"/>
      <c r="U54" s="53"/>
      <c r="V54" s="53"/>
      <c r="W54" s="53"/>
      <c r="X54" s="53"/>
      <c r="Y54" s="53"/>
      <c r="Z54" s="53"/>
      <c r="AA54" s="16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1:132" x14ac:dyDescent="0.25">
      <c r="T55" s="16"/>
      <c r="U55" s="16"/>
      <c r="V55" s="16"/>
      <c r="W55" s="16"/>
      <c r="X55" s="16"/>
      <c r="Y55" s="16"/>
      <c r="Z55" s="16"/>
      <c r="AA55" s="16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1:132" x14ac:dyDescent="0.25">
      <c r="T56" s="16"/>
      <c r="U56" s="16"/>
      <c r="V56" s="16"/>
      <c r="W56" s="16"/>
      <c r="X56" s="16"/>
      <c r="Y56" s="16"/>
      <c r="Z56" s="16"/>
      <c r="AA56" s="16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1:132" x14ac:dyDescent="0.25">
      <c r="T57" s="16"/>
      <c r="U57" s="16"/>
      <c r="V57" s="16"/>
      <c r="W57" s="16"/>
      <c r="X57" s="16"/>
      <c r="Y57" s="16"/>
      <c r="Z57" s="16"/>
      <c r="AA57" s="16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1:132" x14ac:dyDescent="0.25">
      <c r="T58" s="16"/>
      <c r="U58" s="16"/>
      <c r="V58" s="16"/>
      <c r="W58" s="16"/>
      <c r="X58" s="16"/>
      <c r="Y58" s="16"/>
      <c r="Z58" s="16"/>
      <c r="AA58" s="16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1:132" x14ac:dyDescent="0.25">
      <c r="T59" s="16"/>
      <c r="U59" s="16"/>
      <c r="V59" s="16"/>
      <c r="W59" s="16"/>
      <c r="X59" s="16"/>
      <c r="Y59" s="16"/>
      <c r="Z59" s="16"/>
      <c r="AA59" s="16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1:132" x14ac:dyDescent="0.25">
      <c r="T60" s="16"/>
      <c r="U60" s="16"/>
      <c r="V60" s="16"/>
      <c r="W60" s="16"/>
      <c r="X60" s="16"/>
      <c r="Y60" s="16"/>
      <c r="Z60" s="16"/>
      <c r="AA60" s="16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1:132" x14ac:dyDescent="0.25">
      <c r="T61" s="16"/>
      <c r="U61" s="16"/>
      <c r="V61" s="16"/>
      <c r="W61" s="16"/>
      <c r="X61" s="16"/>
      <c r="Y61" s="16"/>
      <c r="Z61" s="16"/>
      <c r="AA61" s="16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1:132" x14ac:dyDescent="0.25">
      <c r="T62" s="16"/>
      <c r="U62" s="16"/>
      <c r="V62" s="16"/>
      <c r="W62" s="16"/>
      <c r="X62" s="16"/>
      <c r="Y62" s="16"/>
      <c r="Z62" s="16"/>
      <c r="AA62" s="16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1:132" x14ac:dyDescent="0.25">
      <c r="T63" s="16"/>
      <c r="U63" s="16"/>
      <c r="V63" s="16"/>
      <c r="W63" s="16"/>
      <c r="X63" s="16"/>
      <c r="Y63" s="16"/>
      <c r="Z63" s="16"/>
      <c r="AA63" s="16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1:132" x14ac:dyDescent="0.25">
      <c r="T64" s="16"/>
      <c r="U64" s="16"/>
      <c r="V64" s="16"/>
      <c r="W64" s="16"/>
      <c r="X64" s="16"/>
      <c r="Y64" s="16"/>
      <c r="Z64" s="16"/>
      <c r="AA64" s="16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0:132" x14ac:dyDescent="0.25">
      <c r="T65" s="16"/>
      <c r="U65" s="16"/>
      <c r="V65" s="16"/>
      <c r="W65" s="16"/>
      <c r="X65" s="16"/>
      <c r="Y65" s="16"/>
      <c r="Z65" s="16"/>
      <c r="AA65" s="16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0:132" x14ac:dyDescent="0.25">
      <c r="T66" s="16"/>
      <c r="U66" s="16"/>
      <c r="V66" s="16"/>
      <c r="W66" s="16"/>
      <c r="X66" s="16"/>
      <c r="Y66" s="16"/>
      <c r="Z66" s="16"/>
      <c r="AA66" s="16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0:132" x14ac:dyDescent="0.25">
      <c r="T67" s="16"/>
      <c r="U67" s="16"/>
      <c r="V67" s="16"/>
      <c r="W67" s="16"/>
      <c r="X67" s="16"/>
      <c r="Y67" s="16"/>
      <c r="Z67" s="16"/>
      <c r="AA67" s="16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0:132" x14ac:dyDescent="0.25">
      <c r="T68" s="16"/>
      <c r="U68" s="16"/>
      <c r="V68" s="16"/>
      <c r="W68" s="16"/>
      <c r="X68" s="16"/>
      <c r="Y68" s="16"/>
      <c r="Z68" s="16"/>
      <c r="AA68" s="16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0:132" x14ac:dyDescent="0.25">
      <c r="T69" s="16"/>
      <c r="U69" s="16"/>
      <c r="V69" s="16"/>
      <c r="W69" s="16"/>
      <c r="X69" s="16"/>
      <c r="Y69" s="16"/>
      <c r="Z69" s="16"/>
      <c r="AA69" s="16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0:132" x14ac:dyDescent="0.25">
      <c r="T70" s="16"/>
      <c r="U70" s="16"/>
      <c r="V70" s="16"/>
      <c r="W70" s="16"/>
      <c r="X70" s="16"/>
      <c r="Y70" s="16"/>
      <c r="Z70" s="16"/>
      <c r="AA70" s="16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0:132" x14ac:dyDescent="0.25">
      <c r="T71" s="16"/>
      <c r="U71" s="16"/>
      <c r="V71" s="16"/>
      <c r="W71" s="16"/>
      <c r="X71" s="16"/>
      <c r="Y71" s="16"/>
      <c r="Z71" s="16"/>
      <c r="AA71" s="16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0:132" x14ac:dyDescent="0.25">
      <c r="T72" s="16"/>
      <c r="U72" s="16"/>
      <c r="V72" s="16"/>
      <c r="W72" s="16"/>
      <c r="X72" s="16"/>
      <c r="Y72" s="16"/>
      <c r="Z72" s="16"/>
      <c r="AA72" s="16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0:132" x14ac:dyDescent="0.25">
      <c r="T73" s="16"/>
      <c r="U73" s="16"/>
      <c r="V73" s="16"/>
      <c r="W73" s="16"/>
      <c r="X73" s="16"/>
      <c r="Y73" s="16"/>
      <c r="Z73" s="16"/>
      <c r="AA73" s="16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0:132" x14ac:dyDescent="0.25">
      <c r="T74" s="16"/>
      <c r="U74" s="16"/>
      <c r="V74" s="16"/>
      <c r="W74" s="16"/>
      <c r="X74" s="16"/>
      <c r="Y74" s="16"/>
      <c r="Z74" s="16"/>
      <c r="AA74" s="16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0:132" x14ac:dyDescent="0.25">
      <c r="T75" s="16"/>
      <c r="U75" s="16"/>
      <c r="V75" s="16"/>
      <c r="W75" s="16"/>
      <c r="X75" s="16"/>
      <c r="Y75" s="16"/>
      <c r="Z75" s="16"/>
      <c r="AA75" s="16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0:132" x14ac:dyDescent="0.25">
      <c r="T76" s="16"/>
      <c r="U76" s="16"/>
      <c r="V76" s="16"/>
      <c r="W76" s="16"/>
      <c r="X76" s="16"/>
      <c r="Y76" s="16"/>
      <c r="Z76" s="16"/>
      <c r="AA76" s="16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0:132" x14ac:dyDescent="0.25">
      <c r="T77" s="16"/>
      <c r="U77" s="16"/>
      <c r="V77" s="16"/>
      <c r="W77" s="16"/>
      <c r="X77" s="16"/>
      <c r="Y77" s="16"/>
      <c r="Z77" s="16"/>
      <c r="AA77" s="16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0:132" x14ac:dyDescent="0.25">
      <c r="T78" s="16"/>
      <c r="U78" s="16"/>
      <c r="V78" s="16"/>
      <c r="W78" s="16"/>
      <c r="X78" s="16"/>
      <c r="Y78" s="16"/>
      <c r="Z78" s="16"/>
      <c r="AA78" s="16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0:132" x14ac:dyDescent="0.25">
      <c r="T79" s="16"/>
      <c r="U79" s="16"/>
      <c r="V79" s="16"/>
      <c r="W79" s="16"/>
      <c r="X79" s="16"/>
      <c r="Y79" s="16"/>
      <c r="Z79" s="16"/>
      <c r="AA79" s="16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0:132" x14ac:dyDescent="0.25">
      <c r="T80" s="16"/>
      <c r="U80" s="16"/>
      <c r="V80" s="16"/>
      <c r="W80" s="16"/>
      <c r="X80" s="16"/>
      <c r="Y80" s="16"/>
      <c r="Z80" s="16"/>
      <c r="AA80" s="16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0:132" x14ac:dyDescent="0.25">
      <c r="T81" s="16"/>
      <c r="U81" s="16"/>
      <c r="V81" s="16"/>
      <c r="W81" s="16"/>
      <c r="X81" s="16"/>
      <c r="Y81" s="16"/>
      <c r="Z81" s="16"/>
      <c r="AA81" s="16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0:132" x14ac:dyDescent="0.25">
      <c r="T82" s="16"/>
      <c r="U82" s="16"/>
      <c r="V82" s="16"/>
      <c r="W82" s="16"/>
      <c r="X82" s="16"/>
      <c r="Y82" s="16"/>
      <c r="Z82" s="16"/>
      <c r="AA82" s="16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0:132" x14ac:dyDescent="0.25">
      <c r="T83" s="16"/>
      <c r="U83" s="16"/>
      <c r="V83" s="16"/>
      <c r="W83" s="16"/>
      <c r="X83" s="16"/>
      <c r="Y83" s="16"/>
      <c r="Z83" s="16"/>
      <c r="AA83" s="16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0:132" x14ac:dyDescent="0.25">
      <c r="T84" s="16"/>
      <c r="U84" s="16"/>
      <c r="V84" s="16"/>
      <c r="W84" s="16"/>
      <c r="X84" s="16"/>
      <c r="Y84" s="16"/>
      <c r="Z84" s="16"/>
      <c r="AA84" s="16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0:132" x14ac:dyDescent="0.25">
      <c r="T85" s="16"/>
      <c r="U85" s="16"/>
      <c r="V85" s="16"/>
      <c r="W85" s="16"/>
      <c r="X85" s="16"/>
      <c r="Y85" s="16"/>
      <c r="Z85" s="16"/>
      <c r="AA85" s="16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0:132" x14ac:dyDescent="0.25">
      <c r="T86" s="16"/>
      <c r="U86" s="16"/>
      <c r="V86" s="16"/>
      <c r="W86" s="16"/>
      <c r="X86" s="16"/>
      <c r="Y86" s="16"/>
      <c r="Z86" s="16"/>
      <c r="AA86" s="16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0:132" x14ac:dyDescent="0.25">
      <c r="T87" s="16"/>
      <c r="U87" s="16"/>
      <c r="V87" s="16"/>
      <c r="W87" s="16"/>
      <c r="X87" s="16"/>
      <c r="Y87" s="16"/>
      <c r="Z87" s="16"/>
      <c r="AA87" s="16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0:132" x14ac:dyDescent="0.25">
      <c r="T88" s="16"/>
      <c r="U88" s="16"/>
      <c r="V88" s="16"/>
      <c r="W88" s="16"/>
      <c r="X88" s="16"/>
      <c r="Y88" s="16"/>
      <c r="Z88" s="16"/>
      <c r="AA88" s="16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0:132" x14ac:dyDescent="0.25">
      <c r="T89" s="16"/>
      <c r="U89" s="16"/>
      <c r="V89" s="16"/>
      <c r="W89" s="16"/>
      <c r="X89" s="16"/>
      <c r="Y89" s="16"/>
      <c r="Z89" s="16"/>
      <c r="AA89" s="16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0:132" x14ac:dyDescent="0.25">
      <c r="T90" s="16"/>
      <c r="U90" s="16"/>
      <c r="V90" s="16"/>
      <c r="W90" s="16"/>
      <c r="X90" s="16"/>
      <c r="Y90" s="16"/>
      <c r="Z90" s="16"/>
      <c r="AA90" s="16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0:132" x14ac:dyDescent="0.25">
      <c r="T91" s="16"/>
      <c r="U91" s="16"/>
      <c r="V91" s="16"/>
      <c r="W91" s="16"/>
      <c r="X91" s="16"/>
      <c r="Y91" s="16"/>
      <c r="Z91" s="16"/>
      <c r="AA91" s="16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0:132" x14ac:dyDescent="0.25">
      <c r="T92" s="16"/>
      <c r="U92" s="16"/>
      <c r="V92" s="16"/>
      <c r="W92" s="16"/>
      <c r="X92" s="16"/>
      <c r="Y92" s="16"/>
      <c r="Z92" s="16"/>
      <c r="AA92" s="16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0:132" x14ac:dyDescent="0.25">
      <c r="T93" s="16"/>
      <c r="U93" s="16"/>
      <c r="V93" s="16"/>
      <c r="W93" s="16"/>
      <c r="X93" s="16"/>
      <c r="Y93" s="16"/>
      <c r="Z93" s="16"/>
      <c r="AA93" s="16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0:132" x14ac:dyDescent="0.25">
      <c r="T94" s="16"/>
      <c r="U94" s="16"/>
      <c r="V94" s="16"/>
      <c r="W94" s="16"/>
      <c r="X94" s="16"/>
      <c r="Y94" s="16"/>
      <c r="Z94" s="16"/>
      <c r="AA94" s="16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0:132" x14ac:dyDescent="0.25">
      <c r="T95" s="16"/>
      <c r="U95" s="16"/>
      <c r="V95" s="16"/>
      <c r="W95" s="16"/>
      <c r="X95" s="16"/>
      <c r="Y95" s="16"/>
      <c r="Z95" s="16"/>
      <c r="AA95" s="16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0:132" x14ac:dyDescent="0.25">
      <c r="T96" s="16"/>
      <c r="U96" s="16"/>
      <c r="V96" s="16"/>
      <c r="W96" s="16"/>
      <c r="X96" s="16"/>
      <c r="Y96" s="16"/>
      <c r="Z96" s="16"/>
      <c r="AA96" s="16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0:132" x14ac:dyDescent="0.25">
      <c r="T97" s="16"/>
      <c r="U97" s="16"/>
      <c r="V97" s="16"/>
      <c r="W97" s="16"/>
      <c r="X97" s="16"/>
      <c r="Y97" s="16"/>
      <c r="Z97" s="16"/>
      <c r="AA97" s="16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0:132" x14ac:dyDescent="0.25">
      <c r="T98" s="16"/>
      <c r="U98" s="16"/>
      <c r="V98" s="16"/>
      <c r="W98" s="16"/>
      <c r="X98" s="16"/>
      <c r="Y98" s="16"/>
      <c r="Z98" s="16"/>
      <c r="AA98" s="16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0:132" x14ac:dyDescent="0.25">
      <c r="T99" s="16"/>
      <c r="U99" s="16"/>
      <c r="V99" s="16"/>
      <c r="W99" s="16"/>
      <c r="X99" s="16"/>
      <c r="Y99" s="16"/>
      <c r="Z99" s="16"/>
      <c r="AA99" s="16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0:132" x14ac:dyDescent="0.25">
      <c r="T100" s="16"/>
      <c r="U100" s="16"/>
      <c r="V100" s="16"/>
      <c r="W100" s="16"/>
      <c r="X100" s="16"/>
      <c r="Y100" s="16"/>
      <c r="Z100" s="16"/>
      <c r="AA100" s="16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0:132" x14ac:dyDescent="0.25">
      <c r="T101" s="16"/>
      <c r="U101" s="16"/>
      <c r="V101" s="16"/>
      <c r="W101" s="16"/>
      <c r="X101" s="16"/>
      <c r="Y101" s="16"/>
      <c r="Z101" s="16"/>
      <c r="AA101" s="16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0:132" x14ac:dyDescent="0.25">
      <c r="T102" s="16"/>
      <c r="U102" s="16"/>
      <c r="V102" s="16"/>
      <c r="W102" s="16"/>
      <c r="X102" s="16"/>
      <c r="Y102" s="16"/>
      <c r="Z102" s="16"/>
      <c r="AA102" s="16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0:132" x14ac:dyDescent="0.25">
      <c r="T103" s="16"/>
      <c r="U103" s="16"/>
      <c r="V103" s="16"/>
      <c r="W103" s="16"/>
      <c r="X103" s="16"/>
      <c r="Y103" s="16"/>
      <c r="Z103" s="16"/>
      <c r="AA103" s="16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0:132" x14ac:dyDescent="0.25">
      <c r="T104" s="16"/>
      <c r="U104" s="16"/>
      <c r="V104" s="16"/>
      <c r="W104" s="16"/>
      <c r="X104" s="16"/>
      <c r="Y104" s="16"/>
      <c r="Z104" s="16"/>
      <c r="AA104" s="16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0:132" x14ac:dyDescent="0.25">
      <c r="T105" s="16"/>
      <c r="U105" s="16"/>
      <c r="V105" s="16"/>
      <c r="W105" s="16"/>
      <c r="X105" s="16"/>
      <c r="Y105" s="16"/>
      <c r="Z105" s="16"/>
      <c r="AA105" s="16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0:132" x14ac:dyDescent="0.25">
      <c r="T106" s="16"/>
      <c r="U106" s="16"/>
      <c r="V106" s="16"/>
      <c r="W106" s="16"/>
      <c r="X106" s="16"/>
      <c r="Y106" s="16"/>
      <c r="Z106" s="16"/>
      <c r="AA106" s="16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0:132" x14ac:dyDescent="0.25">
      <c r="T107" s="16"/>
      <c r="U107" s="16"/>
      <c r="V107" s="16"/>
      <c r="W107" s="16"/>
      <c r="X107" s="16"/>
      <c r="Y107" s="16"/>
      <c r="Z107" s="16"/>
      <c r="AA107" s="16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0:132" x14ac:dyDescent="0.25">
      <c r="T108" s="16"/>
      <c r="U108" s="16"/>
      <c r="V108" s="16"/>
      <c r="W108" s="16"/>
      <c r="X108" s="16"/>
      <c r="Y108" s="16"/>
      <c r="Z108" s="16"/>
      <c r="AA108" s="16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0:132" x14ac:dyDescent="0.25">
      <c r="T109" s="16"/>
      <c r="U109" s="16"/>
      <c r="V109" s="16"/>
      <c r="W109" s="16"/>
      <c r="X109" s="16"/>
      <c r="Y109" s="16"/>
      <c r="Z109" s="16"/>
      <c r="AA109" s="16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0:132" x14ac:dyDescent="0.25">
      <c r="T110" s="16"/>
      <c r="U110" s="16"/>
      <c r="V110" s="16"/>
      <c r="W110" s="16"/>
      <c r="X110" s="16"/>
      <c r="Y110" s="16"/>
      <c r="Z110" s="16"/>
      <c r="AA110" s="16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0:132" x14ac:dyDescent="0.25">
      <c r="T111" s="16"/>
      <c r="U111" s="16"/>
      <c r="V111" s="16"/>
      <c r="W111" s="16"/>
      <c r="X111" s="16"/>
      <c r="Y111" s="16"/>
      <c r="Z111" s="16"/>
      <c r="AA111" s="16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0:132" x14ac:dyDescent="0.25">
      <c r="T112" s="16"/>
      <c r="U112" s="16"/>
      <c r="V112" s="16"/>
      <c r="W112" s="16"/>
      <c r="X112" s="16"/>
      <c r="Y112" s="16"/>
      <c r="Z112" s="16"/>
      <c r="AA112" s="16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0:132" x14ac:dyDescent="0.25">
      <c r="T113" s="16"/>
      <c r="U113" s="16"/>
      <c r="V113" s="16"/>
      <c r="W113" s="16"/>
      <c r="X113" s="16"/>
      <c r="Y113" s="16"/>
      <c r="Z113" s="16"/>
      <c r="AA113" s="16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0:132" x14ac:dyDescent="0.25">
      <c r="T114" s="16"/>
      <c r="U114" s="16"/>
      <c r="V114" s="16"/>
      <c r="W114" s="16"/>
      <c r="X114" s="16"/>
      <c r="Y114" s="16"/>
      <c r="Z114" s="16"/>
      <c r="AA114" s="16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0:132" x14ac:dyDescent="0.25">
      <c r="T115" s="16"/>
      <c r="U115" s="16"/>
      <c r="V115" s="16"/>
      <c r="W115" s="16"/>
      <c r="X115" s="16"/>
      <c r="Y115" s="16"/>
      <c r="Z115" s="16"/>
      <c r="AA115" s="16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0:132" x14ac:dyDescent="0.25">
      <c r="T116" s="16"/>
      <c r="U116" s="16"/>
      <c r="V116" s="16"/>
      <c r="W116" s="16"/>
      <c r="X116" s="16"/>
      <c r="Y116" s="16"/>
      <c r="Z116" s="16"/>
      <c r="AA116" s="16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0:132" x14ac:dyDescent="0.25">
      <c r="T117" s="16"/>
      <c r="U117" s="16"/>
      <c r="V117" s="16"/>
      <c r="W117" s="16"/>
      <c r="X117" s="16"/>
      <c r="Y117" s="16"/>
      <c r="Z117" s="16"/>
      <c r="AA117" s="16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0:132" x14ac:dyDescent="0.25">
      <c r="T118" s="16"/>
      <c r="U118" s="16"/>
      <c r="V118" s="16"/>
      <c r="W118" s="16"/>
      <c r="X118" s="16"/>
      <c r="Y118" s="16"/>
      <c r="Z118" s="16"/>
      <c r="AA118" s="16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0:132" x14ac:dyDescent="0.25">
      <c r="T119" s="16"/>
      <c r="U119" s="16"/>
      <c r="V119" s="16"/>
      <c r="W119" s="16"/>
      <c r="X119" s="16"/>
      <c r="Y119" s="16"/>
      <c r="Z119" s="16"/>
      <c r="AA119" s="16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0:132" x14ac:dyDescent="0.25">
      <c r="T120" s="16"/>
      <c r="U120" s="16"/>
      <c r="V120" s="16"/>
      <c r="W120" s="16"/>
      <c r="X120" s="16"/>
      <c r="Y120" s="16"/>
      <c r="Z120" s="16"/>
      <c r="AA120" s="16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0:132" x14ac:dyDescent="0.25">
      <c r="T121" s="16"/>
      <c r="U121" s="16"/>
      <c r="V121" s="16"/>
      <c r="W121" s="16"/>
      <c r="X121" s="16"/>
      <c r="Y121" s="16"/>
      <c r="Z121" s="16"/>
      <c r="AA121" s="16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0:132" x14ac:dyDescent="0.25">
      <c r="T122" s="16"/>
      <c r="U122" s="16"/>
      <c r="V122" s="16"/>
      <c r="W122" s="16"/>
      <c r="X122" s="16"/>
      <c r="Y122" s="16"/>
      <c r="Z122" s="16"/>
      <c r="AA122" s="16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0:132" x14ac:dyDescent="0.25">
      <c r="T123" s="16"/>
      <c r="U123" s="16"/>
      <c r="V123" s="16"/>
      <c r="W123" s="16"/>
      <c r="X123" s="16"/>
      <c r="Y123" s="16"/>
      <c r="Z123" s="16"/>
      <c r="AA123" s="16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0:132" x14ac:dyDescent="0.25">
      <c r="T124" s="16"/>
      <c r="U124" s="16"/>
      <c r="V124" s="16"/>
      <c r="W124" s="16"/>
      <c r="X124" s="16"/>
      <c r="Y124" s="16"/>
      <c r="Z124" s="16"/>
      <c r="AA124" s="16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0:132" x14ac:dyDescent="0.25">
      <c r="T125" s="16"/>
      <c r="U125" s="16"/>
      <c r="V125" s="16"/>
      <c r="W125" s="16"/>
      <c r="X125" s="16"/>
      <c r="Y125" s="16"/>
      <c r="Z125" s="16"/>
      <c r="AA125" s="16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0:132" x14ac:dyDescent="0.25">
      <c r="T126" s="16"/>
      <c r="U126" s="16"/>
      <c r="V126" s="16"/>
      <c r="W126" s="16"/>
      <c r="X126" s="16"/>
      <c r="Y126" s="16"/>
      <c r="Z126" s="16"/>
      <c r="AA126" s="16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0:132" x14ac:dyDescent="0.25">
      <c r="T127" s="16"/>
      <c r="U127" s="16"/>
      <c r="V127" s="16"/>
      <c r="W127" s="16"/>
      <c r="X127" s="16"/>
      <c r="Y127" s="16"/>
      <c r="Z127" s="16"/>
      <c r="AA127" s="16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0:132" x14ac:dyDescent="0.25">
      <c r="T128" s="16"/>
      <c r="U128" s="16"/>
      <c r="V128" s="16"/>
      <c r="W128" s="16"/>
      <c r="X128" s="16"/>
      <c r="Y128" s="16"/>
      <c r="Z128" s="16"/>
      <c r="AA128" s="16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0:132" x14ac:dyDescent="0.25">
      <c r="T129" s="16"/>
      <c r="U129" s="16"/>
      <c r="V129" s="16"/>
      <c r="W129" s="16"/>
      <c r="X129" s="16"/>
      <c r="Y129" s="16"/>
      <c r="Z129" s="16"/>
      <c r="AA129" s="16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0:132" x14ac:dyDescent="0.25">
      <c r="T130" s="16"/>
      <c r="U130" s="16"/>
      <c r="V130" s="16"/>
      <c r="W130" s="16"/>
      <c r="X130" s="16"/>
      <c r="Y130" s="16"/>
      <c r="Z130" s="16"/>
      <c r="AA130" s="16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0:132" x14ac:dyDescent="0.25">
      <c r="T131" s="16"/>
      <c r="U131" s="16"/>
      <c r="V131" s="16"/>
      <c r="W131" s="16"/>
      <c r="X131" s="16"/>
      <c r="Y131" s="16"/>
      <c r="Z131" s="16"/>
      <c r="AA131" s="16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0:132" x14ac:dyDescent="0.25">
      <c r="T132" s="16"/>
      <c r="U132" s="16"/>
      <c r="V132" s="16"/>
      <c r="W132" s="16"/>
      <c r="X132" s="16"/>
      <c r="Y132" s="16"/>
      <c r="Z132" s="16"/>
      <c r="AA132" s="16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0:132" x14ac:dyDescent="0.25">
      <c r="T133" s="16"/>
      <c r="U133" s="16"/>
      <c r="V133" s="16"/>
      <c r="W133" s="16"/>
      <c r="X133" s="16"/>
      <c r="Y133" s="16"/>
      <c r="Z133" s="16"/>
      <c r="AA133" s="16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0:132" x14ac:dyDescent="0.25">
      <c r="T134" s="16"/>
      <c r="U134" s="16"/>
      <c r="V134" s="16"/>
      <c r="W134" s="16"/>
      <c r="X134" s="16"/>
      <c r="Y134" s="16"/>
      <c r="Z134" s="16"/>
      <c r="AA134" s="16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0:132" x14ac:dyDescent="0.25">
      <c r="T135" s="16"/>
      <c r="U135" s="16"/>
      <c r="V135" s="16"/>
      <c r="W135" s="16"/>
      <c r="X135" s="16"/>
      <c r="Y135" s="16"/>
      <c r="Z135" s="16"/>
      <c r="AA135" s="16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0:132" x14ac:dyDescent="0.25">
      <c r="T136" s="16"/>
      <c r="U136" s="16"/>
      <c r="V136" s="16"/>
      <c r="W136" s="16"/>
      <c r="X136" s="16"/>
      <c r="Y136" s="16"/>
      <c r="Z136" s="16"/>
      <c r="AA136" s="16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0:132" x14ac:dyDescent="0.25"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0:132" x14ac:dyDescent="0.25"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0:132" x14ac:dyDescent="0.25"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0:132" x14ac:dyDescent="0.25"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0:132" x14ac:dyDescent="0.25"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0:132" x14ac:dyDescent="0.25"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0:132" x14ac:dyDescent="0.25"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0:132" x14ac:dyDescent="0.25"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0:132" x14ac:dyDescent="0.25"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0:132" x14ac:dyDescent="0.25"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0:132" x14ac:dyDescent="0.25"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0:132" x14ac:dyDescent="0.25"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0:132" x14ac:dyDescent="0.25"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0:132" x14ac:dyDescent="0.25"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0:132" x14ac:dyDescent="0.25"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0:132" x14ac:dyDescent="0.25"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0:132" x14ac:dyDescent="0.25"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0:132" x14ac:dyDescent="0.25"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0:132" x14ac:dyDescent="0.25"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0:132" x14ac:dyDescent="0.25"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0:132" x14ac:dyDescent="0.25"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0:132" x14ac:dyDescent="0.25"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0:132" x14ac:dyDescent="0.25"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0:132" x14ac:dyDescent="0.25"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0:132" x14ac:dyDescent="0.25"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0:132" x14ac:dyDescent="0.25"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0:132" x14ac:dyDescent="0.25"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0:132" x14ac:dyDescent="0.25"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0:132" x14ac:dyDescent="0.25"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0:132" x14ac:dyDescent="0.25"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0:132" x14ac:dyDescent="0.25"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0:132" x14ac:dyDescent="0.25"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0:132" x14ac:dyDescent="0.25"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0:132" x14ac:dyDescent="0.25"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0:132" x14ac:dyDescent="0.25"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0:132" x14ac:dyDescent="0.25"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0:132" x14ac:dyDescent="0.25"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0:132" x14ac:dyDescent="0.25"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0:132" x14ac:dyDescent="0.25"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0:132" x14ac:dyDescent="0.25"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0:132" x14ac:dyDescent="0.25"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0:132" x14ac:dyDescent="0.25"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0:132" x14ac:dyDescent="0.25"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0:132" x14ac:dyDescent="0.25"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0:132" x14ac:dyDescent="0.25"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0:132" x14ac:dyDescent="0.25"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0:132" x14ac:dyDescent="0.25"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0:132" x14ac:dyDescent="0.25"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0:132" x14ac:dyDescent="0.25"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0:132" x14ac:dyDescent="0.25"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0:132" x14ac:dyDescent="0.25"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0:132" x14ac:dyDescent="0.25"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0:132" x14ac:dyDescent="0.25"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0:132" x14ac:dyDescent="0.25"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0:132" x14ac:dyDescent="0.25"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0:132" x14ac:dyDescent="0.25"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0:132" x14ac:dyDescent="0.25"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0:132" x14ac:dyDescent="0.25"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0:132" x14ac:dyDescent="0.25"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0:132" x14ac:dyDescent="0.25"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0:132" x14ac:dyDescent="0.25"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0:132" x14ac:dyDescent="0.25"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0:132" x14ac:dyDescent="0.25"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0:132" x14ac:dyDescent="0.25"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0:132" x14ac:dyDescent="0.25"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0:132" x14ac:dyDescent="0.25"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0:132" x14ac:dyDescent="0.25"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0:132" x14ac:dyDescent="0.25"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0:132" x14ac:dyDescent="0.25"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0:132" x14ac:dyDescent="0.25"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0:132" x14ac:dyDescent="0.25"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0:132" x14ac:dyDescent="0.25"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0:132" x14ac:dyDescent="0.25"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0:132" x14ac:dyDescent="0.25"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0:132" x14ac:dyDescent="0.25"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0:132" x14ac:dyDescent="0.25"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0:132" x14ac:dyDescent="0.25"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0:132" x14ac:dyDescent="0.25"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0:132" x14ac:dyDescent="0.25"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0:132" x14ac:dyDescent="0.25"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0:132" x14ac:dyDescent="0.25"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0:132" x14ac:dyDescent="0.25"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0:132" x14ac:dyDescent="0.25"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0:132" x14ac:dyDescent="0.25"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0:132" x14ac:dyDescent="0.25"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0:132" x14ac:dyDescent="0.25"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0:132" x14ac:dyDescent="0.25"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0:132" x14ac:dyDescent="0.25"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0:132" x14ac:dyDescent="0.25"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0:132" x14ac:dyDescent="0.25"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0:132" x14ac:dyDescent="0.25"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0:132" x14ac:dyDescent="0.25"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0:132" x14ac:dyDescent="0.25"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0:132" x14ac:dyDescent="0.25"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0:132" x14ac:dyDescent="0.25"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0:132" x14ac:dyDescent="0.25"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0:132" x14ac:dyDescent="0.25"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0:132" x14ac:dyDescent="0.25"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0:132" x14ac:dyDescent="0.25"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0:132" x14ac:dyDescent="0.25"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0:132" x14ac:dyDescent="0.25"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0:132" x14ac:dyDescent="0.25"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0:132" x14ac:dyDescent="0.25"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0:132" x14ac:dyDescent="0.25"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0:132" x14ac:dyDescent="0.25"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0:132" x14ac:dyDescent="0.25"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0:132" x14ac:dyDescent="0.25"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0:132" x14ac:dyDescent="0.25"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0:132" x14ac:dyDescent="0.25"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0:132" x14ac:dyDescent="0.25"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0:132" x14ac:dyDescent="0.25"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0:132" x14ac:dyDescent="0.25"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0:132" x14ac:dyDescent="0.25"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0:132" x14ac:dyDescent="0.25"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0:132" x14ac:dyDescent="0.25"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0:132" x14ac:dyDescent="0.25"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0:132" x14ac:dyDescent="0.25"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0:132" x14ac:dyDescent="0.25"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0:132" x14ac:dyDescent="0.25"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0:132" x14ac:dyDescent="0.25"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0:132" x14ac:dyDescent="0.25"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0:132" x14ac:dyDescent="0.25"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0:132" x14ac:dyDescent="0.25"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0:132" x14ac:dyDescent="0.25"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0:132" x14ac:dyDescent="0.25"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0:132" x14ac:dyDescent="0.25"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0:132" x14ac:dyDescent="0.25"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0:132" x14ac:dyDescent="0.25"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0:132" x14ac:dyDescent="0.25"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0:132" x14ac:dyDescent="0.25"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0:132" x14ac:dyDescent="0.25"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0:132" x14ac:dyDescent="0.25"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0:132" x14ac:dyDescent="0.25"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0:132" x14ac:dyDescent="0.25"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0:132" x14ac:dyDescent="0.25"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0:132" x14ac:dyDescent="0.25"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0:132" x14ac:dyDescent="0.25"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0:132" x14ac:dyDescent="0.25"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0:132" x14ac:dyDescent="0.25"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0:132" x14ac:dyDescent="0.25"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0:132" x14ac:dyDescent="0.25"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0:132" x14ac:dyDescent="0.25"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0:132" x14ac:dyDescent="0.25"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0:132" x14ac:dyDescent="0.25"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0:132" x14ac:dyDescent="0.25"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0:132" x14ac:dyDescent="0.25"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0:132" x14ac:dyDescent="0.25"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0:132" x14ac:dyDescent="0.25"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0:132" x14ac:dyDescent="0.25"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0:132" x14ac:dyDescent="0.25"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0:132" x14ac:dyDescent="0.25"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0:132" x14ac:dyDescent="0.25"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0:132" x14ac:dyDescent="0.25"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0:132" x14ac:dyDescent="0.25"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0:132" x14ac:dyDescent="0.25"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0:132" x14ac:dyDescent="0.25"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0:132" x14ac:dyDescent="0.25"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0:132" x14ac:dyDescent="0.25"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0:132" x14ac:dyDescent="0.25"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0:132" x14ac:dyDescent="0.25"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0:132" x14ac:dyDescent="0.25"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0:132" x14ac:dyDescent="0.25"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0:132" x14ac:dyDescent="0.25"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0:132" x14ac:dyDescent="0.25"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0:132" x14ac:dyDescent="0.25"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0:132" x14ac:dyDescent="0.25"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0:132" x14ac:dyDescent="0.25"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0:132" x14ac:dyDescent="0.25"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0:132" x14ac:dyDescent="0.25"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0:132" x14ac:dyDescent="0.25"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0:132" x14ac:dyDescent="0.25"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0:132" x14ac:dyDescent="0.25"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0:132" x14ac:dyDescent="0.25"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0:132" x14ac:dyDescent="0.25"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0:132" x14ac:dyDescent="0.25"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0:132" x14ac:dyDescent="0.25"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0:132" x14ac:dyDescent="0.25"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0:132" x14ac:dyDescent="0.25"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0:132" x14ac:dyDescent="0.25"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0:132" x14ac:dyDescent="0.25"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0:132" x14ac:dyDescent="0.25"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0:132" x14ac:dyDescent="0.25"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0:132" x14ac:dyDescent="0.25"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0:132" x14ac:dyDescent="0.25"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0:132" x14ac:dyDescent="0.25"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0:132" x14ac:dyDescent="0.25"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0:132" x14ac:dyDescent="0.25"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0:132" x14ac:dyDescent="0.25"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0:132" x14ac:dyDescent="0.25"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0:132" x14ac:dyDescent="0.25"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0:132" x14ac:dyDescent="0.25"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0:132" x14ac:dyDescent="0.25"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0:132" x14ac:dyDescent="0.25"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0:132" x14ac:dyDescent="0.25"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0:132" x14ac:dyDescent="0.25"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0:132" x14ac:dyDescent="0.25"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0:132" x14ac:dyDescent="0.25"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0:132" x14ac:dyDescent="0.25"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0:132" x14ac:dyDescent="0.25"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0:132" x14ac:dyDescent="0.25"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0:132" x14ac:dyDescent="0.25"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0:132" x14ac:dyDescent="0.25"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0:132" x14ac:dyDescent="0.25"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0:132" x14ac:dyDescent="0.25"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0:132" x14ac:dyDescent="0.25"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0:132" x14ac:dyDescent="0.25"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0:132" x14ac:dyDescent="0.25"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0:132" x14ac:dyDescent="0.25"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0:132" x14ac:dyDescent="0.25"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0:132" x14ac:dyDescent="0.25"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0:132" x14ac:dyDescent="0.25"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0:132" x14ac:dyDescent="0.25"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0:132" x14ac:dyDescent="0.25"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0:132" x14ac:dyDescent="0.25"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0:132" x14ac:dyDescent="0.25"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0:132" x14ac:dyDescent="0.25"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0:132" x14ac:dyDescent="0.25"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0:132" x14ac:dyDescent="0.25"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0:132" x14ac:dyDescent="0.25"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0:132" x14ac:dyDescent="0.25"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0:132" x14ac:dyDescent="0.25"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0:132" x14ac:dyDescent="0.25"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0:132" x14ac:dyDescent="0.25"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0:132" x14ac:dyDescent="0.25"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0:132" x14ac:dyDescent="0.25"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0:132" x14ac:dyDescent="0.25"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0:132" x14ac:dyDescent="0.25"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0:132" x14ac:dyDescent="0.25"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0:132" x14ac:dyDescent="0.25"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0:132" x14ac:dyDescent="0.25"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0:132" x14ac:dyDescent="0.25"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0:132" x14ac:dyDescent="0.25"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0:132" x14ac:dyDescent="0.25"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0:132" x14ac:dyDescent="0.25"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0:132" x14ac:dyDescent="0.25"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0:132" x14ac:dyDescent="0.25"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0:132" x14ac:dyDescent="0.25"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0:132" x14ac:dyDescent="0.25"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0:132" x14ac:dyDescent="0.25"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0:132" x14ac:dyDescent="0.25"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0:132" x14ac:dyDescent="0.25"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0:132" x14ac:dyDescent="0.25"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0:132" x14ac:dyDescent="0.25"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0:132" x14ac:dyDescent="0.25"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0:132" x14ac:dyDescent="0.25"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0:132" x14ac:dyDescent="0.25"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0:132" x14ac:dyDescent="0.25"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0:132" x14ac:dyDescent="0.25"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0:132" x14ac:dyDescent="0.25"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0:132" x14ac:dyDescent="0.25"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0:132" x14ac:dyDescent="0.25"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</sheetData>
  <protectedRanges>
    <protectedRange algorithmName="SHA-512" hashValue="nhPwpmMvKrpMGGeIXhLLt9Pjbi5E0YCGO1CfmPxUNi0Erw2hMnchBamDNmLJN1PwqUoHfz2agmO3YDL7XGJCyQ==" saltValue="9JqhKFvr7QgAhn5X6EZ4Aw==" spinCount="100000" sqref="E5:I6 B7:I7 I8:I9 E10:I10 E8:G9 O10:R11 I16:I49 R16:R39 R42:R49 B50:R50 K16:P39 K42:P49 B16:G49" name="Range1"/>
  </protectedRanges>
  <mergeCells count="175">
    <mergeCell ref="B1:R4"/>
    <mergeCell ref="D16:E16"/>
    <mergeCell ref="F16:G16"/>
    <mergeCell ref="D17:E17"/>
    <mergeCell ref="D18:E18"/>
    <mergeCell ref="D19:E19"/>
    <mergeCell ref="D20:E20"/>
    <mergeCell ref="D21:E21"/>
    <mergeCell ref="D22:E22"/>
    <mergeCell ref="B5:D5"/>
    <mergeCell ref="B6:D6"/>
    <mergeCell ref="B8:D8"/>
    <mergeCell ref="B9:D9"/>
    <mergeCell ref="E5:I5"/>
    <mergeCell ref="E6:I6"/>
    <mergeCell ref="K10:N10"/>
    <mergeCell ref="K11:N11"/>
    <mergeCell ref="B10:D10"/>
    <mergeCell ref="E8:G8"/>
    <mergeCell ref="E9:G9"/>
    <mergeCell ref="K8:R8"/>
    <mergeCell ref="K7:R7"/>
    <mergeCell ref="K9:R9"/>
    <mergeCell ref="K5:R5"/>
    <mergeCell ref="F52:H52"/>
    <mergeCell ref="K52:N52"/>
    <mergeCell ref="K51:N51"/>
    <mergeCell ref="B52:D52"/>
    <mergeCell ref="D15:E15"/>
    <mergeCell ref="F15:G15"/>
    <mergeCell ref="F18:G18"/>
    <mergeCell ref="F19:G19"/>
    <mergeCell ref="F20:G20"/>
    <mergeCell ref="F21:G21"/>
    <mergeCell ref="F22:G22"/>
    <mergeCell ref="F23:G23"/>
    <mergeCell ref="F24:G24"/>
    <mergeCell ref="F25:G25"/>
    <mergeCell ref="D32:E32"/>
    <mergeCell ref="D31:E31"/>
    <mergeCell ref="F30:G30"/>
    <mergeCell ref="M26:N26"/>
    <mergeCell ref="M27:N27"/>
    <mergeCell ref="M28:N28"/>
    <mergeCell ref="M29:N29"/>
    <mergeCell ref="M23:N23"/>
    <mergeCell ref="D39:E39"/>
    <mergeCell ref="F39:G39"/>
    <mergeCell ref="K6:R6"/>
    <mergeCell ref="B51:D51"/>
    <mergeCell ref="F51:H51"/>
    <mergeCell ref="B11:D11"/>
    <mergeCell ref="E11:I11"/>
    <mergeCell ref="B12:I12"/>
    <mergeCell ref="O15:P15"/>
    <mergeCell ref="O25:P25"/>
    <mergeCell ref="F31:G31"/>
    <mergeCell ref="F32:G32"/>
    <mergeCell ref="D37:E37"/>
    <mergeCell ref="D36:E36"/>
    <mergeCell ref="B7:I7"/>
    <mergeCell ref="M34:N34"/>
    <mergeCell ref="M35:N35"/>
    <mergeCell ref="M36:N36"/>
    <mergeCell ref="M37:N37"/>
    <mergeCell ref="O10:R10"/>
    <mergeCell ref="O11:R11"/>
    <mergeCell ref="O12:R12"/>
    <mergeCell ref="D35:E35"/>
    <mergeCell ref="D34:E34"/>
    <mergeCell ref="D33:E33"/>
    <mergeCell ref="K12:N12"/>
    <mergeCell ref="O19:P19"/>
    <mergeCell ref="O20:P20"/>
    <mergeCell ref="O21:P21"/>
    <mergeCell ref="O22:P22"/>
    <mergeCell ref="O23:P23"/>
    <mergeCell ref="O24:P24"/>
    <mergeCell ref="O18:P18"/>
    <mergeCell ref="O27:P27"/>
    <mergeCell ref="O28:P28"/>
    <mergeCell ref="O26:P26"/>
    <mergeCell ref="D23:E23"/>
    <mergeCell ref="D24:E24"/>
    <mergeCell ref="D25:E25"/>
    <mergeCell ref="F40:G40"/>
    <mergeCell ref="F48:G48"/>
    <mergeCell ref="F49:G49"/>
    <mergeCell ref="E10:I10"/>
    <mergeCell ref="M25:N25"/>
    <mergeCell ref="M30:N30"/>
    <mergeCell ref="M18:N18"/>
    <mergeCell ref="M19:N19"/>
    <mergeCell ref="M20:N20"/>
    <mergeCell ref="M21:N21"/>
    <mergeCell ref="M22:N22"/>
    <mergeCell ref="D38:E38"/>
    <mergeCell ref="F38:G38"/>
    <mergeCell ref="M24:N24"/>
    <mergeCell ref="F29:G29"/>
    <mergeCell ref="F33:G33"/>
    <mergeCell ref="F34:G34"/>
    <mergeCell ref="F35:G35"/>
    <mergeCell ref="F36:G36"/>
    <mergeCell ref="F37:G37"/>
    <mergeCell ref="B14:I14"/>
    <mergeCell ref="K14:R14"/>
    <mergeCell ref="M15:N15"/>
    <mergeCell ref="O37:P37"/>
    <mergeCell ref="D49:E49"/>
    <mergeCell ref="F43:G43"/>
    <mergeCell ref="F44:G44"/>
    <mergeCell ref="F45:G45"/>
    <mergeCell ref="F46:G46"/>
    <mergeCell ref="F41:G41"/>
    <mergeCell ref="F42:G42"/>
    <mergeCell ref="D41:E41"/>
    <mergeCell ref="D42:E42"/>
    <mergeCell ref="D43:E43"/>
    <mergeCell ref="D44:E44"/>
    <mergeCell ref="D45:E45"/>
    <mergeCell ref="D46:E46"/>
    <mergeCell ref="F47:G47"/>
    <mergeCell ref="D47:E47"/>
    <mergeCell ref="D30:E30"/>
    <mergeCell ref="F17:G17"/>
    <mergeCell ref="M16:N16"/>
    <mergeCell ref="M17:N17"/>
    <mergeCell ref="O16:P16"/>
    <mergeCell ref="O17:P17"/>
    <mergeCell ref="M32:N32"/>
    <mergeCell ref="O29:P29"/>
    <mergeCell ref="O31:P31"/>
    <mergeCell ref="O32:P32"/>
    <mergeCell ref="M41:N41"/>
    <mergeCell ref="O41:P41"/>
    <mergeCell ref="O38:P38"/>
    <mergeCell ref="O39:P39"/>
    <mergeCell ref="O33:P33"/>
    <mergeCell ref="O34:P34"/>
    <mergeCell ref="O35:P35"/>
    <mergeCell ref="O36:P36"/>
    <mergeCell ref="D26:E26"/>
    <mergeCell ref="D27:E27"/>
    <mergeCell ref="D28:E28"/>
    <mergeCell ref="D29:E29"/>
    <mergeCell ref="F26:G26"/>
    <mergeCell ref="F27:G27"/>
    <mergeCell ref="F28:G28"/>
    <mergeCell ref="O30:P30"/>
    <mergeCell ref="M31:N31"/>
    <mergeCell ref="B50:C50"/>
    <mergeCell ref="D50:R50"/>
    <mergeCell ref="M42:N42"/>
    <mergeCell ref="O42:P42"/>
    <mergeCell ref="M33:N33"/>
    <mergeCell ref="O43:P43"/>
    <mergeCell ref="K40:R40"/>
    <mergeCell ref="M38:N38"/>
    <mergeCell ref="M39:N39"/>
    <mergeCell ref="O49:P49"/>
    <mergeCell ref="M43:N43"/>
    <mergeCell ref="M44:N44"/>
    <mergeCell ref="M45:N45"/>
    <mergeCell ref="M46:N46"/>
    <mergeCell ref="M48:N48"/>
    <mergeCell ref="M49:N49"/>
    <mergeCell ref="O44:P44"/>
    <mergeCell ref="O45:P45"/>
    <mergeCell ref="O46:P46"/>
    <mergeCell ref="O48:P48"/>
    <mergeCell ref="M47:N47"/>
    <mergeCell ref="O47:P47"/>
    <mergeCell ref="D40:E40"/>
    <mergeCell ref="D48:E48"/>
  </mergeCells>
  <conditionalFormatting sqref="M16:N39 M42:N49 D16:E49">
    <cfRule type="cellIs" dxfId="1" priority="4" operator="between">
      <formula>$AG$3</formula>
      <formula>0.0000001</formula>
    </cfRule>
  </conditionalFormatting>
  <conditionalFormatting sqref="O16:P39 O42:P49 F16:G49">
    <cfRule type="cellIs" dxfId="0" priority="1" operator="between">
      <formula>$AG$4</formula>
      <formula>0.0000001</formula>
    </cfRule>
  </conditionalFormatting>
  <dataValidations count="3">
    <dataValidation type="list" allowBlank="1" showInputMessage="1" showErrorMessage="1" sqref="O11:R11" xr:uid="{00000000-0002-0000-0000-000000000000}">
      <formula1>$Y$2:$Y$41</formula1>
    </dataValidation>
    <dataValidation type="list" allowBlank="1" showInputMessage="1" showErrorMessage="1" sqref="E11" xr:uid="{00000000-0002-0000-0000-000001000000}">
      <formula1>$U$2:$U$6</formula1>
    </dataValidation>
    <dataValidation type="list" allowBlank="1" showInputMessage="1" showErrorMessage="1" sqref="O12:R12" xr:uid="{00000000-0002-0000-0000-000002000000}">
      <formula1>$Z$2:$Z$16</formula1>
    </dataValidation>
  </dataValidations>
  <hyperlinks>
    <hyperlink ref="K9" r:id="rId1" xr:uid="{00000000-0004-0000-0000-000000000000}"/>
  </hyperlinks>
  <printOptions horizontalCentered="1" verticalCentered="1"/>
  <pageMargins left="0" right="0" top="0" bottom="0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698DB-730B-48DF-A827-29CFE17F23BA}">
  <dimension ref="A1:L73"/>
  <sheetViews>
    <sheetView topLeftCell="A55" workbookViewId="0">
      <selection activeCell="C65" sqref="C65"/>
    </sheetView>
  </sheetViews>
  <sheetFormatPr defaultColWidth="9.109375" defaultRowHeight="14.4" x14ac:dyDescent="0.3"/>
  <cols>
    <col min="1" max="7" width="9.109375" style="3"/>
    <col min="8" max="8" width="12.5546875" style="3" bestFit="1" customWidth="1"/>
    <col min="9" max="16384" width="9.109375" style="3"/>
  </cols>
  <sheetData>
    <row r="1" spans="1:12" x14ac:dyDescent="0.3">
      <c r="A1" s="3" t="s">
        <v>89</v>
      </c>
    </row>
    <row r="2" spans="1:12" x14ac:dyDescent="0.3">
      <c r="A2" s="3" t="s">
        <v>90</v>
      </c>
    </row>
    <row r="3" spans="1:12" x14ac:dyDescent="0.3">
      <c r="A3" s="3" t="s">
        <v>91</v>
      </c>
      <c r="B3" s="3">
        <f>Sheet2!O10</f>
        <v>0</v>
      </c>
      <c r="E3" s="4" t="str">
        <f>IF(Sheet2!E11=Sheet2!U2,"3/4RAW",IF(Sheet2!E11=Sheet2!U3,"3/4RAW",IF(Sheet2!E11=Sheet2!U4,"3/4WHITE",IF(Sheet2!E11=Sheet2!U5,"7/8RAW",IF(Sheet2!E11=Sheet2!U6,"7/8RAW","")))))</f>
        <v/>
      </c>
      <c r="F3" s="3" t="str">
        <f>IF(Sheet2!E11=Sheet2!U2,"1/4INSERT",IF(Sheet2!E11=Sheet2!U3,"1/4INSERT",IF(Sheet2!E11=Sheet2!U4,"1/4INSERT",IF(Sheet2!E11=Sheet2!U5,"3/8INSERT",IF(Sheet2!E11=Sheet2!U6,"3/8INSERT","")))))</f>
        <v/>
      </c>
      <c r="G3" s="3">
        <v>0</v>
      </c>
      <c r="H3" s="3" t="b">
        <v>0</v>
      </c>
    </row>
    <row r="4" spans="1:12" x14ac:dyDescent="0.3">
      <c r="A4" s="3" t="s">
        <v>92</v>
      </c>
      <c r="B4" s="3">
        <f>Sheet2!D50</f>
        <v>0</v>
      </c>
    </row>
    <row r="5" spans="1:12" x14ac:dyDescent="0.3">
      <c r="A5" s="3" t="s">
        <v>93</v>
      </c>
    </row>
    <row r="6" spans="1:12" x14ac:dyDescent="0.3">
      <c r="A6" s="3" t="s">
        <v>94</v>
      </c>
      <c r="B6" s="3" t="s">
        <v>95</v>
      </c>
      <c r="C6" s="3" t="s">
        <v>96</v>
      </c>
      <c r="D6" s="3" t="s">
        <v>97</v>
      </c>
      <c r="E6" s="3" t="s">
        <v>98</v>
      </c>
      <c r="F6" s="3" t="s">
        <v>99</v>
      </c>
      <c r="G6" s="3" t="s">
        <v>100</v>
      </c>
      <c r="H6" s="3" t="s">
        <v>101</v>
      </c>
      <c r="I6" s="3" t="s">
        <v>102</v>
      </c>
      <c r="J6" s="3" t="s">
        <v>103</v>
      </c>
      <c r="K6" s="3" t="s">
        <v>104</v>
      </c>
      <c r="L6" s="3" t="s">
        <v>105</v>
      </c>
    </row>
    <row r="7" spans="1:12" x14ac:dyDescent="0.3">
      <c r="A7" s="3" t="s">
        <v>94</v>
      </c>
      <c r="B7" s="3">
        <f>Sheet2!C16</f>
        <v>0</v>
      </c>
      <c r="C7" s="5" t="str">
        <f>IF(H7&lt;=Sheet2!$AH$2,SUBSTITUTE(Sheet2!$AF$2,"DR","DF"),Sheet2!$AF$2)</f>
        <v>SLAB</v>
      </c>
      <c r="D7" s="3">
        <f>Sheet2!O12</f>
        <v>0</v>
      </c>
      <c r="E7" s="3" t="s">
        <v>107</v>
      </c>
      <c r="F7" s="3" t="s">
        <v>108</v>
      </c>
      <c r="G7" s="6">
        <f>Sheet2!D16</f>
        <v>0</v>
      </c>
      <c r="H7" s="6">
        <f>Sheet2!F16</f>
        <v>0</v>
      </c>
      <c r="I7" s="3" t="s">
        <v>102</v>
      </c>
      <c r="J7" s="3" t="s">
        <v>109</v>
      </c>
      <c r="K7" s="3">
        <v>0</v>
      </c>
      <c r="L7" s="3" t="s">
        <v>102</v>
      </c>
    </row>
    <row r="8" spans="1:12" x14ac:dyDescent="0.3">
      <c r="A8" s="3" t="s">
        <v>94</v>
      </c>
      <c r="B8" s="3">
        <f>Sheet2!C17</f>
        <v>0</v>
      </c>
      <c r="C8" s="5" t="str">
        <f>IF(H8&lt;=Sheet2!$AH$2,SUBSTITUTE(Sheet2!$AF$2,"DR","DF"),Sheet2!$AF$2)</f>
        <v>SLAB</v>
      </c>
      <c r="D8" s="3">
        <f>Sheet2!O12</f>
        <v>0</v>
      </c>
      <c r="E8" s="3" t="s">
        <v>107</v>
      </c>
      <c r="F8" s="3" t="s">
        <v>108</v>
      </c>
      <c r="G8" s="6">
        <f>Sheet2!D17</f>
        <v>0</v>
      </c>
      <c r="H8" s="6">
        <f>Sheet2!F17</f>
        <v>0</v>
      </c>
      <c r="I8" s="3" t="s">
        <v>102</v>
      </c>
      <c r="J8" s="3" t="s">
        <v>109</v>
      </c>
      <c r="K8" s="3">
        <v>0</v>
      </c>
      <c r="L8" s="3" t="s">
        <v>102</v>
      </c>
    </row>
    <row r="9" spans="1:12" x14ac:dyDescent="0.3">
      <c r="A9" s="3" t="s">
        <v>94</v>
      </c>
      <c r="B9" s="3">
        <f>Sheet2!C18</f>
        <v>0</v>
      </c>
      <c r="C9" s="5" t="str">
        <f>IF(H9&lt;=Sheet2!$AH$2,SUBSTITUTE(Sheet2!$AF$2,"DR","DF"),Sheet2!$AF$2)</f>
        <v>SLAB</v>
      </c>
      <c r="D9" s="3">
        <f>Sheet2!O12</f>
        <v>0</v>
      </c>
      <c r="E9" s="3" t="s">
        <v>107</v>
      </c>
      <c r="F9" s="3" t="s">
        <v>108</v>
      </c>
      <c r="G9" s="6">
        <f>Sheet2!D18</f>
        <v>0</v>
      </c>
      <c r="H9" s="6">
        <f>Sheet2!F18</f>
        <v>0</v>
      </c>
      <c r="I9" s="3" t="s">
        <v>102</v>
      </c>
      <c r="J9" s="3" t="s">
        <v>109</v>
      </c>
      <c r="K9" s="3">
        <v>0</v>
      </c>
      <c r="L9" s="3" t="s">
        <v>102</v>
      </c>
    </row>
    <row r="10" spans="1:12" x14ac:dyDescent="0.3">
      <c r="A10" s="3" t="s">
        <v>94</v>
      </c>
      <c r="B10" s="3">
        <f>Sheet2!C19</f>
        <v>0</v>
      </c>
      <c r="C10" s="5" t="str">
        <f>IF(H10&lt;=Sheet2!$AH$2,SUBSTITUTE(Sheet2!$AF$2,"DR","DF"),Sheet2!$AF$2)</f>
        <v>SLAB</v>
      </c>
      <c r="D10" s="3">
        <f>Sheet2!O12</f>
        <v>0</v>
      </c>
      <c r="E10" s="3" t="s">
        <v>107</v>
      </c>
      <c r="F10" s="3" t="s">
        <v>108</v>
      </c>
      <c r="G10" s="6">
        <f>Sheet2!D19</f>
        <v>0</v>
      </c>
      <c r="H10" s="6">
        <f>Sheet2!F19</f>
        <v>0</v>
      </c>
      <c r="I10" s="3" t="s">
        <v>102</v>
      </c>
      <c r="J10" s="3" t="s">
        <v>109</v>
      </c>
      <c r="K10" s="3">
        <v>0</v>
      </c>
      <c r="L10" s="3" t="s">
        <v>102</v>
      </c>
    </row>
    <row r="11" spans="1:12" x14ac:dyDescent="0.3">
      <c r="A11" s="3" t="s">
        <v>94</v>
      </c>
      <c r="B11" s="3">
        <f>Sheet2!C20</f>
        <v>0</v>
      </c>
      <c r="C11" s="5" t="str">
        <f>IF(H11&lt;=Sheet2!$AH$2,SUBSTITUTE(Sheet2!$AF$2,"DR","DF"),Sheet2!$AF$2)</f>
        <v>SLAB</v>
      </c>
      <c r="D11" s="3">
        <f>Sheet2!O12</f>
        <v>0</v>
      </c>
      <c r="E11" s="3" t="s">
        <v>107</v>
      </c>
      <c r="F11" s="3" t="s">
        <v>108</v>
      </c>
      <c r="G11" s="6">
        <f>Sheet2!D20</f>
        <v>0</v>
      </c>
      <c r="H11" s="6">
        <f>Sheet2!F20</f>
        <v>0</v>
      </c>
      <c r="I11" s="3" t="s">
        <v>102</v>
      </c>
      <c r="J11" s="3" t="s">
        <v>109</v>
      </c>
      <c r="K11" s="3">
        <v>0</v>
      </c>
      <c r="L11" s="3" t="s">
        <v>102</v>
      </c>
    </row>
    <row r="12" spans="1:12" x14ac:dyDescent="0.3">
      <c r="A12" s="3" t="s">
        <v>94</v>
      </c>
      <c r="B12" s="3">
        <f>Sheet2!C21</f>
        <v>0</v>
      </c>
      <c r="C12" s="5" t="str">
        <f>IF(H12&lt;=Sheet2!$AH$2,SUBSTITUTE(Sheet2!$AF$2,"DR","DF"),Sheet2!$AF$2)</f>
        <v>SLAB</v>
      </c>
      <c r="D12" s="3">
        <f>Sheet2!O12</f>
        <v>0</v>
      </c>
      <c r="E12" s="3" t="s">
        <v>107</v>
      </c>
      <c r="F12" s="3" t="s">
        <v>108</v>
      </c>
      <c r="G12" s="6">
        <f>Sheet2!D21</f>
        <v>0</v>
      </c>
      <c r="H12" s="6">
        <f>Sheet2!F21</f>
        <v>0</v>
      </c>
      <c r="I12" s="3" t="s">
        <v>102</v>
      </c>
      <c r="J12" s="3" t="s">
        <v>109</v>
      </c>
      <c r="K12" s="3">
        <v>0</v>
      </c>
      <c r="L12" s="3" t="s">
        <v>102</v>
      </c>
    </row>
    <row r="13" spans="1:12" x14ac:dyDescent="0.3">
      <c r="A13" s="3" t="s">
        <v>94</v>
      </c>
      <c r="B13" s="3">
        <f>Sheet2!C22</f>
        <v>0</v>
      </c>
      <c r="C13" s="5" t="str">
        <f>IF(H13&lt;=Sheet2!$AH$2,SUBSTITUTE(Sheet2!$AF$2,"DR","DF"),Sheet2!$AF$2)</f>
        <v>SLAB</v>
      </c>
      <c r="D13" s="3">
        <f>Sheet2!O12</f>
        <v>0</v>
      </c>
      <c r="E13" s="3" t="s">
        <v>107</v>
      </c>
      <c r="F13" s="3" t="s">
        <v>108</v>
      </c>
      <c r="G13" s="6">
        <f>Sheet2!D22</f>
        <v>0</v>
      </c>
      <c r="H13" s="6">
        <f>Sheet2!F22</f>
        <v>0</v>
      </c>
      <c r="I13" s="3" t="s">
        <v>102</v>
      </c>
      <c r="J13" s="3" t="s">
        <v>109</v>
      </c>
      <c r="K13" s="3">
        <v>0</v>
      </c>
      <c r="L13" s="3" t="s">
        <v>102</v>
      </c>
    </row>
    <row r="14" spans="1:12" x14ac:dyDescent="0.3">
      <c r="A14" s="3" t="s">
        <v>94</v>
      </c>
      <c r="B14" s="3">
        <f>Sheet2!C23</f>
        <v>0</v>
      </c>
      <c r="C14" s="5" t="str">
        <f>IF(H14&lt;=Sheet2!$AH$2,SUBSTITUTE(Sheet2!$AF$2,"DR","DF"),Sheet2!$AF$2)</f>
        <v>SLAB</v>
      </c>
      <c r="D14" s="3">
        <f>Sheet2!O12</f>
        <v>0</v>
      </c>
      <c r="E14" s="3" t="s">
        <v>107</v>
      </c>
      <c r="F14" s="3" t="s">
        <v>108</v>
      </c>
      <c r="G14" s="6">
        <f>Sheet2!D23</f>
        <v>0</v>
      </c>
      <c r="H14" s="6">
        <f>Sheet2!F23</f>
        <v>0</v>
      </c>
      <c r="I14" s="3" t="s">
        <v>102</v>
      </c>
      <c r="J14" s="3" t="s">
        <v>109</v>
      </c>
      <c r="K14" s="3">
        <v>0</v>
      </c>
      <c r="L14" s="3" t="s">
        <v>102</v>
      </c>
    </row>
    <row r="15" spans="1:12" x14ac:dyDescent="0.3">
      <c r="A15" s="3" t="s">
        <v>94</v>
      </c>
      <c r="B15" s="3">
        <f>Sheet2!C24</f>
        <v>0</v>
      </c>
      <c r="C15" s="5" t="str">
        <f>IF(H15&lt;=Sheet2!$AH$2,SUBSTITUTE(Sheet2!$AF$2,"DR","DF"),Sheet2!$AF$2)</f>
        <v>SLAB</v>
      </c>
      <c r="D15" s="3">
        <f>Sheet2!O12</f>
        <v>0</v>
      </c>
      <c r="E15" s="3" t="s">
        <v>107</v>
      </c>
      <c r="F15" s="3" t="s">
        <v>108</v>
      </c>
      <c r="G15" s="6">
        <f>Sheet2!D24</f>
        <v>0</v>
      </c>
      <c r="H15" s="6">
        <f>Sheet2!F24</f>
        <v>0</v>
      </c>
      <c r="I15" s="3" t="s">
        <v>102</v>
      </c>
      <c r="J15" s="3" t="s">
        <v>109</v>
      </c>
      <c r="K15" s="3">
        <v>0</v>
      </c>
      <c r="L15" s="3" t="s">
        <v>102</v>
      </c>
    </row>
    <row r="16" spans="1:12" x14ac:dyDescent="0.3">
      <c r="A16" s="3" t="s">
        <v>94</v>
      </c>
      <c r="B16" s="3">
        <f>Sheet2!C25</f>
        <v>0</v>
      </c>
      <c r="C16" s="5" t="str">
        <f>IF(H16&lt;=Sheet2!$AH$2,SUBSTITUTE(Sheet2!$AF$2,"DR","DF"),Sheet2!$AF$2)</f>
        <v>SLAB</v>
      </c>
      <c r="D16" s="3">
        <f>Sheet2!O12</f>
        <v>0</v>
      </c>
      <c r="E16" s="3" t="s">
        <v>107</v>
      </c>
      <c r="F16" s="3" t="s">
        <v>108</v>
      </c>
      <c r="G16" s="6">
        <f>Sheet2!D25</f>
        <v>0</v>
      </c>
      <c r="H16" s="6">
        <f>Sheet2!F25</f>
        <v>0</v>
      </c>
      <c r="I16" s="3" t="s">
        <v>102</v>
      </c>
      <c r="J16" s="3" t="s">
        <v>109</v>
      </c>
      <c r="K16" s="3">
        <v>0</v>
      </c>
      <c r="L16" s="3" t="s">
        <v>102</v>
      </c>
    </row>
    <row r="17" spans="1:12" x14ac:dyDescent="0.3">
      <c r="A17" s="3" t="s">
        <v>94</v>
      </c>
      <c r="B17" s="3">
        <f>Sheet2!C26</f>
        <v>0</v>
      </c>
      <c r="C17" s="5" t="str">
        <f>IF(H17&lt;=Sheet2!$AH$2,SUBSTITUTE(Sheet2!$AF$2,"DR","DF"),Sheet2!$AF$2)</f>
        <v>SLAB</v>
      </c>
      <c r="D17" s="3">
        <f>Sheet2!O12</f>
        <v>0</v>
      </c>
      <c r="E17" s="3" t="s">
        <v>107</v>
      </c>
      <c r="F17" s="3" t="s">
        <v>108</v>
      </c>
      <c r="G17" s="6">
        <f>Sheet2!D26</f>
        <v>0</v>
      </c>
      <c r="H17" s="6">
        <f>Sheet2!F26</f>
        <v>0</v>
      </c>
      <c r="I17" s="3" t="s">
        <v>102</v>
      </c>
      <c r="J17" s="3" t="s">
        <v>109</v>
      </c>
      <c r="K17" s="3">
        <v>0</v>
      </c>
      <c r="L17" s="3" t="s">
        <v>102</v>
      </c>
    </row>
    <row r="18" spans="1:12" x14ac:dyDescent="0.3">
      <c r="A18" s="3" t="s">
        <v>94</v>
      </c>
      <c r="B18" s="3">
        <f>Sheet2!C27</f>
        <v>0</v>
      </c>
      <c r="C18" s="5" t="str">
        <f>IF(H18&lt;=Sheet2!$AH$2,SUBSTITUTE(Sheet2!$AF$2,"DR","DF"),Sheet2!$AF$2)</f>
        <v>SLAB</v>
      </c>
      <c r="D18" s="3">
        <f>Sheet2!O12</f>
        <v>0</v>
      </c>
      <c r="E18" s="3" t="s">
        <v>107</v>
      </c>
      <c r="F18" s="3" t="s">
        <v>108</v>
      </c>
      <c r="G18" s="6">
        <f>Sheet2!D27</f>
        <v>0</v>
      </c>
      <c r="H18" s="6">
        <f>Sheet2!F27</f>
        <v>0</v>
      </c>
      <c r="I18" s="3" t="s">
        <v>102</v>
      </c>
      <c r="J18" s="3" t="s">
        <v>109</v>
      </c>
      <c r="K18" s="3">
        <v>0</v>
      </c>
      <c r="L18" s="3" t="s">
        <v>102</v>
      </c>
    </row>
    <row r="19" spans="1:12" x14ac:dyDescent="0.3">
      <c r="A19" s="3" t="s">
        <v>94</v>
      </c>
      <c r="B19" s="3">
        <f>Sheet2!C28</f>
        <v>0</v>
      </c>
      <c r="C19" s="5" t="str">
        <f>IF(H19&lt;=Sheet2!$AH$2,SUBSTITUTE(Sheet2!$AF$2,"DR","DF"),Sheet2!$AF$2)</f>
        <v>SLAB</v>
      </c>
      <c r="D19" s="3">
        <f>Sheet2!O12</f>
        <v>0</v>
      </c>
      <c r="E19" s="3" t="s">
        <v>107</v>
      </c>
      <c r="F19" s="3" t="s">
        <v>108</v>
      </c>
      <c r="G19" s="6">
        <f>Sheet2!D28</f>
        <v>0</v>
      </c>
      <c r="H19" s="6">
        <f>Sheet2!F28</f>
        <v>0</v>
      </c>
      <c r="I19" s="3" t="s">
        <v>102</v>
      </c>
      <c r="J19" s="3" t="s">
        <v>109</v>
      </c>
      <c r="K19" s="3">
        <v>0</v>
      </c>
      <c r="L19" s="3" t="s">
        <v>102</v>
      </c>
    </row>
    <row r="20" spans="1:12" x14ac:dyDescent="0.3">
      <c r="A20" s="3" t="s">
        <v>94</v>
      </c>
      <c r="B20" s="3">
        <f>Sheet2!C29</f>
        <v>0</v>
      </c>
      <c r="C20" s="5" t="str">
        <f>IF(H20&lt;=Sheet2!$AH$2,SUBSTITUTE(Sheet2!$AF$2,"DR","DF"),Sheet2!$AF$2)</f>
        <v>SLAB</v>
      </c>
      <c r="D20" s="3">
        <f>Sheet2!O12</f>
        <v>0</v>
      </c>
      <c r="E20" s="3" t="s">
        <v>107</v>
      </c>
      <c r="F20" s="3" t="s">
        <v>108</v>
      </c>
      <c r="G20" s="6">
        <f>Sheet2!D29</f>
        <v>0</v>
      </c>
      <c r="H20" s="6">
        <f>Sheet2!F29</f>
        <v>0</v>
      </c>
      <c r="I20" s="3" t="s">
        <v>102</v>
      </c>
      <c r="J20" s="3" t="s">
        <v>109</v>
      </c>
      <c r="K20" s="3">
        <v>0</v>
      </c>
      <c r="L20" s="3" t="s">
        <v>102</v>
      </c>
    </row>
    <row r="21" spans="1:12" x14ac:dyDescent="0.3">
      <c r="A21" s="3" t="s">
        <v>94</v>
      </c>
      <c r="B21" s="3">
        <f>Sheet2!C30</f>
        <v>0</v>
      </c>
      <c r="C21" s="5" t="str">
        <f>IF(H21&lt;=Sheet2!$AH$2,SUBSTITUTE(Sheet2!$AF$2,"DR","DF"),Sheet2!$AF$2)</f>
        <v>SLAB</v>
      </c>
      <c r="D21" s="3">
        <f>Sheet2!O12</f>
        <v>0</v>
      </c>
      <c r="E21" s="3" t="s">
        <v>107</v>
      </c>
      <c r="F21" s="3" t="s">
        <v>108</v>
      </c>
      <c r="G21" s="6">
        <f>Sheet2!D30</f>
        <v>0</v>
      </c>
      <c r="H21" s="6">
        <f>Sheet2!F30</f>
        <v>0</v>
      </c>
      <c r="I21" s="3" t="s">
        <v>102</v>
      </c>
      <c r="J21" s="3" t="s">
        <v>109</v>
      </c>
      <c r="K21" s="3">
        <v>0</v>
      </c>
      <c r="L21" s="3" t="s">
        <v>102</v>
      </c>
    </row>
    <row r="22" spans="1:12" x14ac:dyDescent="0.3">
      <c r="A22" s="3" t="s">
        <v>94</v>
      </c>
      <c r="B22" s="3">
        <f>Sheet2!C31</f>
        <v>0</v>
      </c>
      <c r="C22" s="5" t="str">
        <f>IF(H22&lt;=Sheet2!$AH$2,SUBSTITUTE(Sheet2!$AF$2,"DR","DF"),Sheet2!$AF$2)</f>
        <v>SLAB</v>
      </c>
      <c r="D22" s="3">
        <f>Sheet2!O12</f>
        <v>0</v>
      </c>
      <c r="E22" s="3" t="s">
        <v>107</v>
      </c>
      <c r="F22" s="3" t="s">
        <v>108</v>
      </c>
      <c r="G22" s="6">
        <f>Sheet2!D31</f>
        <v>0</v>
      </c>
      <c r="H22" s="6">
        <f>Sheet2!F31</f>
        <v>0</v>
      </c>
      <c r="I22" s="3" t="s">
        <v>102</v>
      </c>
      <c r="J22" s="3" t="s">
        <v>109</v>
      </c>
      <c r="K22" s="3">
        <v>0</v>
      </c>
      <c r="L22" s="3" t="s">
        <v>102</v>
      </c>
    </row>
    <row r="23" spans="1:12" x14ac:dyDescent="0.3">
      <c r="A23" s="3" t="s">
        <v>94</v>
      </c>
      <c r="B23" s="3">
        <f>Sheet2!C32</f>
        <v>0</v>
      </c>
      <c r="C23" s="5" t="str">
        <f>IF(H23&lt;=Sheet2!$AH$2,SUBSTITUTE(Sheet2!$AF$2,"DR","DF"),Sheet2!$AF$2)</f>
        <v>SLAB</v>
      </c>
      <c r="D23" s="3">
        <f>Sheet2!O12</f>
        <v>0</v>
      </c>
      <c r="E23" s="3" t="s">
        <v>107</v>
      </c>
      <c r="F23" s="3" t="s">
        <v>108</v>
      </c>
      <c r="G23" s="6">
        <f>Sheet2!D32</f>
        <v>0</v>
      </c>
      <c r="H23" s="6">
        <f>Sheet2!F32</f>
        <v>0</v>
      </c>
      <c r="I23" s="3" t="s">
        <v>102</v>
      </c>
      <c r="J23" s="3" t="s">
        <v>109</v>
      </c>
      <c r="K23" s="3">
        <v>0</v>
      </c>
      <c r="L23" s="3" t="s">
        <v>102</v>
      </c>
    </row>
    <row r="24" spans="1:12" x14ac:dyDescent="0.3">
      <c r="A24" s="3" t="s">
        <v>94</v>
      </c>
      <c r="B24" s="3">
        <f>Sheet2!C33</f>
        <v>0</v>
      </c>
      <c r="C24" s="5" t="str">
        <f>IF(H24&lt;=Sheet2!$AH$2,SUBSTITUTE(Sheet2!$AF$2,"DR","DF"),Sheet2!$AF$2)</f>
        <v>SLAB</v>
      </c>
      <c r="D24" s="3">
        <f>Sheet2!O12</f>
        <v>0</v>
      </c>
      <c r="E24" s="3" t="s">
        <v>107</v>
      </c>
      <c r="F24" s="3" t="s">
        <v>108</v>
      </c>
      <c r="G24" s="6">
        <f>Sheet2!D33</f>
        <v>0</v>
      </c>
      <c r="H24" s="6">
        <f>Sheet2!F33</f>
        <v>0</v>
      </c>
      <c r="I24" s="3" t="s">
        <v>102</v>
      </c>
      <c r="J24" s="3" t="s">
        <v>109</v>
      </c>
      <c r="K24" s="3">
        <v>0</v>
      </c>
      <c r="L24" s="3" t="s">
        <v>102</v>
      </c>
    </row>
    <row r="25" spans="1:12" x14ac:dyDescent="0.3">
      <c r="A25" s="3" t="s">
        <v>94</v>
      </c>
      <c r="B25" s="3">
        <f>Sheet2!C34</f>
        <v>0</v>
      </c>
      <c r="C25" s="5" t="str">
        <f>IF(H25&lt;=Sheet2!$AH$2,SUBSTITUTE(Sheet2!$AF$2,"DR","DF"),Sheet2!$AF$2)</f>
        <v>SLAB</v>
      </c>
      <c r="D25" s="3">
        <f>Sheet2!O12</f>
        <v>0</v>
      </c>
      <c r="E25" s="3" t="s">
        <v>107</v>
      </c>
      <c r="F25" s="3" t="s">
        <v>108</v>
      </c>
      <c r="G25" s="6">
        <f>Sheet2!D34</f>
        <v>0</v>
      </c>
      <c r="H25" s="6">
        <f>Sheet2!F34</f>
        <v>0</v>
      </c>
      <c r="I25" s="3" t="s">
        <v>102</v>
      </c>
      <c r="J25" s="3" t="s">
        <v>109</v>
      </c>
      <c r="K25" s="3">
        <v>0</v>
      </c>
      <c r="L25" s="3" t="s">
        <v>102</v>
      </c>
    </row>
    <row r="26" spans="1:12" x14ac:dyDescent="0.3">
      <c r="A26" s="3" t="s">
        <v>94</v>
      </c>
      <c r="B26" s="3">
        <f>Sheet2!C35</f>
        <v>0</v>
      </c>
      <c r="C26" s="5" t="str">
        <f>IF(H26&lt;=Sheet2!$AH$2,SUBSTITUTE(Sheet2!$AF$2,"DR","DF"),Sheet2!$AF$2)</f>
        <v>SLAB</v>
      </c>
      <c r="D26" s="3">
        <f>Sheet2!O12</f>
        <v>0</v>
      </c>
      <c r="E26" s="3" t="s">
        <v>107</v>
      </c>
      <c r="F26" s="3" t="s">
        <v>108</v>
      </c>
      <c r="G26" s="6">
        <f>Sheet2!D35</f>
        <v>0</v>
      </c>
      <c r="H26" s="6">
        <f>Sheet2!F35</f>
        <v>0</v>
      </c>
      <c r="I26" s="3" t="s">
        <v>102</v>
      </c>
      <c r="J26" s="3" t="s">
        <v>109</v>
      </c>
      <c r="K26" s="3">
        <v>0</v>
      </c>
      <c r="L26" s="3" t="s">
        <v>102</v>
      </c>
    </row>
    <row r="27" spans="1:12" x14ac:dyDescent="0.3">
      <c r="A27" s="3" t="s">
        <v>94</v>
      </c>
      <c r="B27" s="3">
        <f>Sheet2!C36</f>
        <v>0</v>
      </c>
      <c r="C27" s="5" t="str">
        <f>IF(H27&lt;=Sheet2!$AH$2,SUBSTITUTE(Sheet2!$AF$2,"DR","DF"),Sheet2!$AF$2)</f>
        <v>SLAB</v>
      </c>
      <c r="D27" s="3">
        <f>Sheet2!O12</f>
        <v>0</v>
      </c>
      <c r="E27" s="3" t="s">
        <v>107</v>
      </c>
      <c r="F27" s="3" t="s">
        <v>108</v>
      </c>
      <c r="G27" s="6">
        <f>Sheet2!D36</f>
        <v>0</v>
      </c>
      <c r="H27" s="6">
        <f>Sheet2!F36</f>
        <v>0</v>
      </c>
      <c r="I27" s="3" t="s">
        <v>102</v>
      </c>
      <c r="J27" s="3" t="s">
        <v>109</v>
      </c>
      <c r="K27" s="3">
        <v>0</v>
      </c>
      <c r="L27" s="3" t="s">
        <v>102</v>
      </c>
    </row>
    <row r="28" spans="1:12" x14ac:dyDescent="0.3">
      <c r="A28" s="3" t="s">
        <v>94</v>
      </c>
      <c r="B28" s="3">
        <f>Sheet2!C37</f>
        <v>0</v>
      </c>
      <c r="C28" s="5" t="str">
        <f>IF(H28&lt;=Sheet2!$AH$2,SUBSTITUTE(Sheet2!$AF$2,"DR","DF"),Sheet2!$AF$2)</f>
        <v>SLAB</v>
      </c>
      <c r="D28" s="3">
        <f>Sheet2!O12</f>
        <v>0</v>
      </c>
      <c r="E28" s="3" t="s">
        <v>107</v>
      </c>
      <c r="F28" s="3" t="s">
        <v>108</v>
      </c>
      <c r="G28" s="6">
        <f>Sheet2!D37</f>
        <v>0</v>
      </c>
      <c r="H28" s="6">
        <f>Sheet2!F37</f>
        <v>0</v>
      </c>
      <c r="I28" s="3" t="s">
        <v>102</v>
      </c>
      <c r="J28" s="3" t="s">
        <v>109</v>
      </c>
      <c r="K28" s="3">
        <v>0</v>
      </c>
      <c r="L28" s="3" t="s">
        <v>102</v>
      </c>
    </row>
    <row r="29" spans="1:12" x14ac:dyDescent="0.3">
      <c r="A29" s="3" t="s">
        <v>94</v>
      </c>
      <c r="B29" s="3">
        <f>Sheet2!C38</f>
        <v>0</v>
      </c>
      <c r="C29" s="5" t="str">
        <f>IF(H29&lt;=Sheet2!$AH$2,SUBSTITUTE(Sheet2!$AF$2,"DR","DF"),Sheet2!$AF$2)</f>
        <v>SLAB</v>
      </c>
      <c r="D29" s="3">
        <f>Sheet2!O12</f>
        <v>0</v>
      </c>
      <c r="E29" s="3" t="s">
        <v>107</v>
      </c>
      <c r="F29" s="3" t="s">
        <v>108</v>
      </c>
      <c r="G29" s="6">
        <f>Sheet2!D38</f>
        <v>0</v>
      </c>
      <c r="H29" s="6">
        <f>Sheet2!F38</f>
        <v>0</v>
      </c>
      <c r="I29" s="3" t="s">
        <v>102</v>
      </c>
      <c r="J29" s="3" t="s">
        <v>109</v>
      </c>
      <c r="K29" s="3">
        <v>0</v>
      </c>
      <c r="L29" s="3" t="s">
        <v>102</v>
      </c>
    </row>
    <row r="30" spans="1:12" x14ac:dyDescent="0.3">
      <c r="A30" s="3" t="s">
        <v>94</v>
      </c>
      <c r="B30" s="3">
        <f>Sheet2!C39</f>
        <v>0</v>
      </c>
      <c r="C30" s="5" t="str">
        <f>IF(H30&lt;=Sheet2!$AH$2,SUBSTITUTE(Sheet2!$AF$2,"DR","DF"),Sheet2!$AF$2)</f>
        <v>SLAB</v>
      </c>
      <c r="D30" s="3">
        <f>Sheet2!O12</f>
        <v>0</v>
      </c>
      <c r="E30" s="3" t="s">
        <v>107</v>
      </c>
      <c r="F30" s="3" t="s">
        <v>108</v>
      </c>
      <c r="G30" s="6">
        <f>Sheet2!D39</f>
        <v>0</v>
      </c>
      <c r="H30" s="6">
        <f>Sheet2!F39</f>
        <v>0</v>
      </c>
      <c r="I30" s="3" t="s">
        <v>102</v>
      </c>
      <c r="J30" s="3" t="s">
        <v>109</v>
      </c>
      <c r="K30" s="3">
        <v>0</v>
      </c>
      <c r="L30" s="3" t="s">
        <v>102</v>
      </c>
    </row>
    <row r="31" spans="1:12" x14ac:dyDescent="0.3">
      <c r="A31" s="3" t="s">
        <v>94</v>
      </c>
      <c r="B31" s="3">
        <f>Sheet2!C40</f>
        <v>0</v>
      </c>
      <c r="C31" s="5" t="str">
        <f>IF(H31&lt;=Sheet2!$AH$2,SUBSTITUTE(Sheet2!$AF$2,"DR","DF"),Sheet2!$AF$2)</f>
        <v>SLAB</v>
      </c>
      <c r="D31" s="3">
        <f>Sheet2!O12</f>
        <v>0</v>
      </c>
      <c r="E31" s="3" t="s">
        <v>107</v>
      </c>
      <c r="F31" s="3" t="s">
        <v>108</v>
      </c>
      <c r="G31" s="6">
        <f>Sheet2!D40</f>
        <v>0</v>
      </c>
      <c r="H31" s="6">
        <f>Sheet2!F40</f>
        <v>0</v>
      </c>
      <c r="I31" s="3" t="s">
        <v>102</v>
      </c>
      <c r="J31" s="3" t="s">
        <v>109</v>
      </c>
      <c r="K31" s="3">
        <v>0</v>
      </c>
      <c r="L31" s="3" t="s">
        <v>102</v>
      </c>
    </row>
    <row r="32" spans="1:12" x14ac:dyDescent="0.3">
      <c r="A32" s="3" t="s">
        <v>94</v>
      </c>
      <c r="B32" s="3">
        <f>Sheet2!C41</f>
        <v>0</v>
      </c>
      <c r="C32" s="5" t="str">
        <f>IF(H32&lt;=Sheet2!$AH$2,SUBSTITUTE(Sheet2!$AF$2,"DR","DF"),Sheet2!$AF$2)</f>
        <v>SLAB</v>
      </c>
      <c r="D32" s="3">
        <f>Sheet2!O12</f>
        <v>0</v>
      </c>
      <c r="E32" s="3" t="s">
        <v>107</v>
      </c>
      <c r="F32" s="3" t="s">
        <v>108</v>
      </c>
      <c r="G32" s="6">
        <f>Sheet2!D41</f>
        <v>0</v>
      </c>
      <c r="H32" s="6">
        <f>Sheet2!F41</f>
        <v>0</v>
      </c>
      <c r="I32" s="3" t="s">
        <v>102</v>
      </c>
      <c r="J32" s="3" t="s">
        <v>109</v>
      </c>
      <c r="K32" s="3">
        <v>0</v>
      </c>
      <c r="L32" s="3" t="s">
        <v>102</v>
      </c>
    </row>
    <row r="33" spans="1:12" x14ac:dyDescent="0.3">
      <c r="A33" s="3" t="s">
        <v>94</v>
      </c>
      <c r="B33" s="3">
        <f>Sheet2!C42</f>
        <v>0</v>
      </c>
      <c r="C33" s="5" t="str">
        <f>IF(H33&lt;=Sheet2!$AH$2,SUBSTITUTE(Sheet2!$AF$2,"DR","DF"),Sheet2!$AF$2)</f>
        <v>SLAB</v>
      </c>
      <c r="D33" s="3">
        <f>Sheet2!O12</f>
        <v>0</v>
      </c>
      <c r="E33" s="3" t="s">
        <v>107</v>
      </c>
      <c r="F33" s="3" t="s">
        <v>108</v>
      </c>
      <c r="G33" s="6">
        <f>Sheet2!D42</f>
        <v>0</v>
      </c>
      <c r="H33" s="6">
        <f>Sheet2!F42</f>
        <v>0</v>
      </c>
      <c r="I33" s="3" t="s">
        <v>102</v>
      </c>
      <c r="J33" s="3" t="s">
        <v>109</v>
      </c>
      <c r="K33" s="3">
        <v>0</v>
      </c>
      <c r="L33" s="3" t="s">
        <v>102</v>
      </c>
    </row>
    <row r="34" spans="1:12" x14ac:dyDescent="0.3">
      <c r="A34" s="3" t="s">
        <v>94</v>
      </c>
      <c r="B34" s="3">
        <f>Sheet2!C43</f>
        <v>0</v>
      </c>
      <c r="C34" s="5" t="str">
        <f>IF(H34&lt;=Sheet2!$AH$2,SUBSTITUTE(Sheet2!$AF$2,"DR","DF"),Sheet2!$AF$2)</f>
        <v>SLAB</v>
      </c>
      <c r="D34" s="3">
        <f>Sheet2!O12</f>
        <v>0</v>
      </c>
      <c r="E34" s="3" t="s">
        <v>107</v>
      </c>
      <c r="F34" s="3" t="s">
        <v>108</v>
      </c>
      <c r="G34" s="6">
        <f>Sheet2!D43</f>
        <v>0</v>
      </c>
      <c r="H34" s="6">
        <f>Sheet2!F43</f>
        <v>0</v>
      </c>
      <c r="I34" s="3" t="s">
        <v>102</v>
      </c>
      <c r="J34" s="3" t="s">
        <v>109</v>
      </c>
      <c r="K34" s="3">
        <v>0</v>
      </c>
      <c r="L34" s="3" t="s">
        <v>102</v>
      </c>
    </row>
    <row r="35" spans="1:12" x14ac:dyDescent="0.3">
      <c r="A35" s="3" t="s">
        <v>94</v>
      </c>
      <c r="B35" s="3">
        <f>Sheet2!C44</f>
        <v>0</v>
      </c>
      <c r="C35" s="5" t="str">
        <f>IF(H35&lt;=Sheet2!$AH$2,SUBSTITUTE(Sheet2!$AF$2,"DR","DF"),Sheet2!$AF$2)</f>
        <v>SLAB</v>
      </c>
      <c r="D35" s="3">
        <f>Sheet2!O12</f>
        <v>0</v>
      </c>
      <c r="E35" s="3" t="s">
        <v>107</v>
      </c>
      <c r="F35" s="3" t="s">
        <v>108</v>
      </c>
      <c r="G35" s="6">
        <f>Sheet2!D44</f>
        <v>0</v>
      </c>
      <c r="H35" s="6">
        <f>Sheet2!F44</f>
        <v>0</v>
      </c>
      <c r="I35" s="3" t="s">
        <v>102</v>
      </c>
      <c r="J35" s="3" t="s">
        <v>109</v>
      </c>
      <c r="K35" s="3">
        <v>0</v>
      </c>
      <c r="L35" s="3" t="s">
        <v>102</v>
      </c>
    </row>
    <row r="36" spans="1:12" x14ac:dyDescent="0.3">
      <c r="A36" s="3" t="s">
        <v>94</v>
      </c>
      <c r="B36" s="3">
        <f>Sheet2!C45</f>
        <v>0</v>
      </c>
      <c r="C36" s="5" t="str">
        <f>IF(H36&lt;=Sheet2!$AH$2,SUBSTITUTE(Sheet2!$AF$2,"DR","DF"),Sheet2!$AF$2)</f>
        <v>SLAB</v>
      </c>
      <c r="D36" s="3">
        <f>Sheet2!O12</f>
        <v>0</v>
      </c>
      <c r="E36" s="3" t="s">
        <v>107</v>
      </c>
      <c r="F36" s="3" t="s">
        <v>108</v>
      </c>
      <c r="G36" s="6">
        <f>Sheet2!D45</f>
        <v>0</v>
      </c>
      <c r="H36" s="6">
        <f>Sheet2!F45</f>
        <v>0</v>
      </c>
      <c r="I36" s="3" t="s">
        <v>102</v>
      </c>
      <c r="J36" s="3" t="s">
        <v>109</v>
      </c>
      <c r="K36" s="3">
        <v>0</v>
      </c>
      <c r="L36" s="3" t="s">
        <v>102</v>
      </c>
    </row>
    <row r="37" spans="1:12" x14ac:dyDescent="0.3">
      <c r="A37" s="3" t="s">
        <v>94</v>
      </c>
      <c r="B37" s="3">
        <f>Sheet2!C46</f>
        <v>0</v>
      </c>
      <c r="C37" s="5" t="str">
        <f>IF(H37&lt;=Sheet2!$AH$2,SUBSTITUTE(Sheet2!$AF$2,"DR","DF"),Sheet2!$AF$2)</f>
        <v>SLAB</v>
      </c>
      <c r="D37" s="3">
        <f>Sheet2!O12</f>
        <v>0</v>
      </c>
      <c r="E37" s="3" t="s">
        <v>107</v>
      </c>
      <c r="F37" s="3" t="s">
        <v>108</v>
      </c>
      <c r="G37" s="6">
        <f>Sheet2!D46</f>
        <v>0</v>
      </c>
      <c r="H37" s="6">
        <f>Sheet2!F46</f>
        <v>0</v>
      </c>
      <c r="I37" s="3" t="s">
        <v>102</v>
      </c>
      <c r="J37" s="3" t="s">
        <v>109</v>
      </c>
      <c r="K37" s="3">
        <v>0</v>
      </c>
      <c r="L37" s="3" t="s">
        <v>102</v>
      </c>
    </row>
    <row r="38" spans="1:12" x14ac:dyDescent="0.3">
      <c r="A38" s="3" t="s">
        <v>94</v>
      </c>
      <c r="B38" s="3">
        <f>Sheet2!C47</f>
        <v>0</v>
      </c>
      <c r="C38" s="5" t="str">
        <f>IF(H38&lt;=Sheet2!$AH$2,SUBSTITUTE(Sheet2!$AF$2,"DR","DF"),Sheet2!$AF$2)</f>
        <v>SLAB</v>
      </c>
      <c r="D38" s="3">
        <f>Sheet2!O12</f>
        <v>0</v>
      </c>
      <c r="E38" s="3" t="s">
        <v>107</v>
      </c>
      <c r="F38" s="3" t="s">
        <v>108</v>
      </c>
      <c r="G38" s="6">
        <f>Sheet2!D47</f>
        <v>0</v>
      </c>
      <c r="H38" s="6">
        <f>Sheet2!F47</f>
        <v>0</v>
      </c>
      <c r="I38" s="3" t="s">
        <v>102</v>
      </c>
      <c r="J38" s="3" t="s">
        <v>109</v>
      </c>
      <c r="K38" s="3">
        <v>0</v>
      </c>
      <c r="L38" s="3" t="s">
        <v>102</v>
      </c>
    </row>
    <row r="39" spans="1:12" x14ac:dyDescent="0.3">
      <c r="A39" s="3" t="s">
        <v>94</v>
      </c>
      <c r="B39" s="3">
        <f>Sheet2!C48</f>
        <v>0</v>
      </c>
      <c r="C39" s="5" t="str">
        <f>IF(H39&lt;=Sheet2!$AH$2,SUBSTITUTE(Sheet2!$AF$2,"DR","DF"),Sheet2!$AF$2)</f>
        <v>SLAB</v>
      </c>
      <c r="D39" s="3">
        <f>Sheet2!O12</f>
        <v>0</v>
      </c>
      <c r="E39" s="3" t="s">
        <v>107</v>
      </c>
      <c r="F39" s="3" t="s">
        <v>108</v>
      </c>
      <c r="G39" s="6">
        <f>Sheet2!D48</f>
        <v>0</v>
      </c>
      <c r="H39" s="6">
        <f>Sheet2!F48</f>
        <v>0</v>
      </c>
      <c r="I39" s="3" t="s">
        <v>102</v>
      </c>
      <c r="J39" s="3" t="s">
        <v>109</v>
      </c>
      <c r="K39" s="3">
        <v>0</v>
      </c>
      <c r="L39" s="3" t="s">
        <v>102</v>
      </c>
    </row>
    <row r="40" spans="1:12" x14ac:dyDescent="0.3">
      <c r="A40" s="3" t="s">
        <v>94</v>
      </c>
      <c r="B40" s="3">
        <f>Sheet2!C49</f>
        <v>0</v>
      </c>
      <c r="C40" s="5" t="str">
        <f>IF(H40&lt;=Sheet2!$AH$2,SUBSTITUTE(Sheet2!$AF$2,"DR","DF"),Sheet2!$AF$2)</f>
        <v>SLAB</v>
      </c>
      <c r="D40" s="3">
        <f>Sheet2!O12</f>
        <v>0</v>
      </c>
      <c r="E40" s="3" t="s">
        <v>107</v>
      </c>
      <c r="F40" s="3" t="s">
        <v>108</v>
      </c>
      <c r="G40" s="6">
        <f>Sheet2!D49</f>
        <v>0</v>
      </c>
      <c r="H40" s="6">
        <f>Sheet2!F49</f>
        <v>0</v>
      </c>
      <c r="I40" s="3" t="s">
        <v>102</v>
      </c>
      <c r="J40" s="3" t="s">
        <v>109</v>
      </c>
      <c r="K40" s="3">
        <v>0</v>
      </c>
      <c r="L40" s="3" t="s">
        <v>102</v>
      </c>
    </row>
    <row r="41" spans="1:12" x14ac:dyDescent="0.3">
      <c r="A41" s="3" t="s">
        <v>94</v>
      </c>
      <c r="B41" s="3">
        <f>Sheet2!L16</f>
        <v>0</v>
      </c>
      <c r="C41" s="5" t="str">
        <f>IF(H41&lt;=Sheet2!$AH$2,SUBSTITUTE(Sheet2!$AF$2,"DR","DF"),Sheet2!$AF$2)</f>
        <v>SLAB</v>
      </c>
      <c r="D41" s="3">
        <f>Sheet2!O12</f>
        <v>0</v>
      </c>
      <c r="E41" s="3" t="s">
        <v>107</v>
      </c>
      <c r="F41" s="3" t="s">
        <v>108</v>
      </c>
      <c r="G41" s="6">
        <f>Sheet2!M16</f>
        <v>0</v>
      </c>
      <c r="H41" s="6">
        <f>Sheet2!O16</f>
        <v>0</v>
      </c>
      <c r="I41" s="3" t="s">
        <v>102</v>
      </c>
      <c r="J41" s="3" t="s">
        <v>109</v>
      </c>
      <c r="K41" s="3">
        <v>0</v>
      </c>
      <c r="L41" s="3" t="s">
        <v>102</v>
      </c>
    </row>
    <row r="42" spans="1:12" x14ac:dyDescent="0.3">
      <c r="A42" s="3" t="s">
        <v>94</v>
      </c>
      <c r="B42" s="3">
        <f>Sheet2!L17</f>
        <v>0</v>
      </c>
      <c r="C42" s="5" t="str">
        <f>IF(H42&lt;=Sheet2!$AH$2,SUBSTITUTE(Sheet2!$AF$2,"DR","DF"),Sheet2!$AF$2)</f>
        <v>SLAB</v>
      </c>
      <c r="D42" s="3">
        <f>Sheet2!O12</f>
        <v>0</v>
      </c>
      <c r="E42" s="3" t="s">
        <v>107</v>
      </c>
      <c r="F42" s="3" t="s">
        <v>108</v>
      </c>
      <c r="G42" s="6">
        <f>Sheet2!M17</f>
        <v>0</v>
      </c>
      <c r="H42" s="6">
        <f>Sheet2!O17</f>
        <v>0</v>
      </c>
      <c r="I42" s="3" t="s">
        <v>102</v>
      </c>
      <c r="J42" s="3" t="s">
        <v>109</v>
      </c>
      <c r="K42" s="3">
        <v>0</v>
      </c>
      <c r="L42" s="3" t="s">
        <v>102</v>
      </c>
    </row>
    <row r="43" spans="1:12" x14ac:dyDescent="0.3">
      <c r="A43" s="3" t="s">
        <v>94</v>
      </c>
      <c r="B43" s="3">
        <f>Sheet2!L18</f>
        <v>0</v>
      </c>
      <c r="C43" s="5" t="str">
        <f>IF(H43&lt;=Sheet2!$AH$2,SUBSTITUTE(Sheet2!$AF$2,"DR","DF"),Sheet2!$AF$2)</f>
        <v>SLAB</v>
      </c>
      <c r="D43" s="3">
        <f>Sheet2!O12</f>
        <v>0</v>
      </c>
      <c r="E43" s="3" t="s">
        <v>107</v>
      </c>
      <c r="F43" s="3" t="s">
        <v>108</v>
      </c>
      <c r="G43" s="6">
        <f>Sheet2!M18</f>
        <v>0</v>
      </c>
      <c r="H43" s="6">
        <f>Sheet2!O18</f>
        <v>0</v>
      </c>
      <c r="I43" s="3" t="s">
        <v>102</v>
      </c>
      <c r="J43" s="3" t="s">
        <v>109</v>
      </c>
      <c r="K43" s="3">
        <v>0</v>
      </c>
      <c r="L43" s="3" t="s">
        <v>102</v>
      </c>
    </row>
    <row r="44" spans="1:12" x14ac:dyDescent="0.3">
      <c r="A44" s="3" t="s">
        <v>94</v>
      </c>
      <c r="B44" s="3">
        <f>Sheet2!L19</f>
        <v>0</v>
      </c>
      <c r="C44" s="5" t="str">
        <f>IF(H44&lt;=Sheet2!$AH$2,SUBSTITUTE(Sheet2!$AF$2,"DR","DF"),Sheet2!$AF$2)</f>
        <v>SLAB</v>
      </c>
      <c r="D44" s="3">
        <f>Sheet2!O12</f>
        <v>0</v>
      </c>
      <c r="E44" s="3" t="s">
        <v>107</v>
      </c>
      <c r="F44" s="3" t="s">
        <v>108</v>
      </c>
      <c r="G44" s="6">
        <f>Sheet2!M19</f>
        <v>0</v>
      </c>
      <c r="H44" s="6">
        <f>Sheet2!O19</f>
        <v>0</v>
      </c>
      <c r="I44" s="3" t="s">
        <v>102</v>
      </c>
      <c r="J44" s="3" t="s">
        <v>109</v>
      </c>
      <c r="K44" s="3">
        <v>0</v>
      </c>
      <c r="L44" s="3" t="s">
        <v>102</v>
      </c>
    </row>
    <row r="45" spans="1:12" x14ac:dyDescent="0.3">
      <c r="A45" s="3" t="s">
        <v>94</v>
      </c>
      <c r="B45" s="3">
        <f>Sheet2!L20</f>
        <v>0</v>
      </c>
      <c r="C45" s="5" t="str">
        <f>IF(H45&lt;=Sheet2!$AH$2,SUBSTITUTE(Sheet2!$AF$2,"DR","DF"),Sheet2!$AF$2)</f>
        <v>SLAB</v>
      </c>
      <c r="D45" s="3">
        <f>Sheet2!O12</f>
        <v>0</v>
      </c>
      <c r="E45" s="3" t="s">
        <v>107</v>
      </c>
      <c r="F45" s="3" t="s">
        <v>108</v>
      </c>
      <c r="G45" s="6">
        <f>Sheet2!M20</f>
        <v>0</v>
      </c>
      <c r="H45" s="6">
        <f>Sheet2!O20</f>
        <v>0</v>
      </c>
      <c r="I45" s="3" t="s">
        <v>102</v>
      </c>
      <c r="J45" s="3" t="s">
        <v>109</v>
      </c>
      <c r="K45" s="3">
        <v>0</v>
      </c>
      <c r="L45" s="3" t="s">
        <v>102</v>
      </c>
    </row>
    <row r="46" spans="1:12" x14ac:dyDescent="0.3">
      <c r="A46" s="3" t="s">
        <v>94</v>
      </c>
      <c r="B46" s="3">
        <f>Sheet2!L21</f>
        <v>0</v>
      </c>
      <c r="C46" s="5" t="str">
        <f>IF(H46&lt;=Sheet2!$AH$2,SUBSTITUTE(Sheet2!$AF$2,"DR","DF"),Sheet2!$AF$2)</f>
        <v>SLAB</v>
      </c>
      <c r="D46" s="3">
        <f>Sheet2!O12</f>
        <v>0</v>
      </c>
      <c r="E46" s="3" t="s">
        <v>107</v>
      </c>
      <c r="F46" s="3" t="s">
        <v>108</v>
      </c>
      <c r="G46" s="6">
        <f>Sheet2!M21</f>
        <v>0</v>
      </c>
      <c r="H46" s="6">
        <f>Sheet2!O21</f>
        <v>0</v>
      </c>
      <c r="I46" s="3" t="s">
        <v>102</v>
      </c>
      <c r="J46" s="3" t="s">
        <v>109</v>
      </c>
      <c r="K46" s="3">
        <v>0</v>
      </c>
      <c r="L46" s="3" t="s">
        <v>102</v>
      </c>
    </row>
    <row r="47" spans="1:12" x14ac:dyDescent="0.3">
      <c r="A47" s="3" t="s">
        <v>94</v>
      </c>
      <c r="B47" s="3">
        <f>Sheet2!L22</f>
        <v>0</v>
      </c>
      <c r="C47" s="5" t="str">
        <f>IF(H47&lt;=Sheet2!$AH$2,SUBSTITUTE(Sheet2!$AF$2,"DR","DF"),Sheet2!$AF$2)</f>
        <v>SLAB</v>
      </c>
      <c r="D47" s="3">
        <f>Sheet2!O12</f>
        <v>0</v>
      </c>
      <c r="E47" s="3" t="s">
        <v>107</v>
      </c>
      <c r="F47" s="3" t="s">
        <v>108</v>
      </c>
      <c r="G47" s="6">
        <f>Sheet2!M22</f>
        <v>0</v>
      </c>
      <c r="H47" s="6">
        <f>Sheet2!O22</f>
        <v>0</v>
      </c>
      <c r="I47" s="3" t="s">
        <v>102</v>
      </c>
      <c r="J47" s="3" t="s">
        <v>109</v>
      </c>
      <c r="K47" s="3">
        <v>0</v>
      </c>
      <c r="L47" s="3" t="s">
        <v>102</v>
      </c>
    </row>
    <row r="48" spans="1:12" x14ac:dyDescent="0.3">
      <c r="A48" s="3" t="s">
        <v>94</v>
      </c>
      <c r="B48" s="3">
        <f>Sheet2!L23</f>
        <v>0</v>
      </c>
      <c r="C48" s="5" t="str">
        <f>IF(H48&lt;=Sheet2!$AH$2,SUBSTITUTE(Sheet2!$AF$2,"DR","DF"),Sheet2!$AF$2)</f>
        <v>SLAB</v>
      </c>
      <c r="D48" s="3">
        <f>Sheet2!O12</f>
        <v>0</v>
      </c>
      <c r="E48" s="3" t="s">
        <v>107</v>
      </c>
      <c r="F48" s="3" t="s">
        <v>108</v>
      </c>
      <c r="G48" s="6">
        <f>Sheet2!M23</f>
        <v>0</v>
      </c>
      <c r="H48" s="6">
        <f>Sheet2!O23</f>
        <v>0</v>
      </c>
      <c r="I48" s="3" t="s">
        <v>102</v>
      </c>
      <c r="J48" s="3" t="s">
        <v>109</v>
      </c>
      <c r="K48" s="3">
        <v>0</v>
      </c>
      <c r="L48" s="3" t="s">
        <v>102</v>
      </c>
    </row>
    <row r="49" spans="1:12" x14ac:dyDescent="0.3">
      <c r="A49" s="3" t="s">
        <v>94</v>
      </c>
      <c r="B49" s="3">
        <f>Sheet2!L24</f>
        <v>0</v>
      </c>
      <c r="C49" s="5" t="str">
        <f>IF(H49&lt;=Sheet2!$AH$2,SUBSTITUTE(Sheet2!$AF$2,"DR","DF"),Sheet2!$AF$2)</f>
        <v>SLAB</v>
      </c>
      <c r="D49" s="3">
        <f>Sheet2!O12</f>
        <v>0</v>
      </c>
      <c r="E49" s="3" t="s">
        <v>107</v>
      </c>
      <c r="F49" s="3" t="s">
        <v>108</v>
      </c>
      <c r="G49" s="6">
        <f>Sheet2!M24</f>
        <v>0</v>
      </c>
      <c r="H49" s="6">
        <f>Sheet2!O24</f>
        <v>0</v>
      </c>
      <c r="I49" s="3" t="s">
        <v>102</v>
      </c>
      <c r="J49" s="3" t="s">
        <v>109</v>
      </c>
      <c r="K49" s="3">
        <v>0</v>
      </c>
      <c r="L49" s="3" t="s">
        <v>102</v>
      </c>
    </row>
    <row r="50" spans="1:12" x14ac:dyDescent="0.3">
      <c r="A50" s="3" t="s">
        <v>94</v>
      </c>
      <c r="B50" s="3">
        <f>Sheet2!L25</f>
        <v>0</v>
      </c>
      <c r="C50" s="5" t="str">
        <f>IF(H50&lt;=Sheet2!$AH$2,SUBSTITUTE(Sheet2!$AF$2,"DR","DF"),Sheet2!$AF$2)</f>
        <v>SLAB</v>
      </c>
      <c r="D50" s="3">
        <f>Sheet2!O12</f>
        <v>0</v>
      </c>
      <c r="E50" s="3" t="s">
        <v>107</v>
      </c>
      <c r="F50" s="3" t="s">
        <v>108</v>
      </c>
      <c r="G50" s="6">
        <f>Sheet2!M25</f>
        <v>0</v>
      </c>
      <c r="H50" s="6">
        <f>Sheet2!O25</f>
        <v>0</v>
      </c>
      <c r="I50" s="3" t="s">
        <v>102</v>
      </c>
      <c r="J50" s="3" t="s">
        <v>109</v>
      </c>
      <c r="K50" s="3">
        <v>0</v>
      </c>
      <c r="L50" s="3" t="s">
        <v>102</v>
      </c>
    </row>
    <row r="51" spans="1:12" x14ac:dyDescent="0.3">
      <c r="A51" s="3" t="s">
        <v>94</v>
      </c>
      <c r="B51" s="3">
        <f>Sheet2!L26</f>
        <v>0</v>
      </c>
      <c r="C51" s="5" t="str">
        <f>IF(H51&lt;=Sheet2!$AH$2,SUBSTITUTE(Sheet2!$AF$2,"DR","DF"),Sheet2!$AF$2)</f>
        <v>SLAB</v>
      </c>
      <c r="D51" s="3">
        <f>Sheet2!O12</f>
        <v>0</v>
      </c>
      <c r="E51" s="3" t="s">
        <v>107</v>
      </c>
      <c r="F51" s="3" t="s">
        <v>108</v>
      </c>
      <c r="G51" s="6">
        <f>Sheet2!M26</f>
        <v>0</v>
      </c>
      <c r="H51" s="6">
        <f>Sheet2!O26</f>
        <v>0</v>
      </c>
      <c r="I51" s="3" t="s">
        <v>102</v>
      </c>
      <c r="J51" s="3" t="s">
        <v>109</v>
      </c>
      <c r="K51" s="3">
        <v>0</v>
      </c>
      <c r="L51" s="3" t="s">
        <v>102</v>
      </c>
    </row>
    <row r="52" spans="1:12" x14ac:dyDescent="0.3">
      <c r="A52" s="3" t="s">
        <v>94</v>
      </c>
      <c r="B52" s="3">
        <f>Sheet2!L27</f>
        <v>0</v>
      </c>
      <c r="C52" s="5" t="str">
        <f>IF(H52&lt;=Sheet2!$AH$2,SUBSTITUTE(Sheet2!$AF$2,"DR","DF"),Sheet2!$AF$2)</f>
        <v>SLAB</v>
      </c>
      <c r="D52" s="3">
        <f>Sheet2!O12</f>
        <v>0</v>
      </c>
      <c r="E52" s="3" t="s">
        <v>107</v>
      </c>
      <c r="F52" s="3" t="s">
        <v>108</v>
      </c>
      <c r="G52" s="6">
        <f>Sheet2!M27</f>
        <v>0</v>
      </c>
      <c r="H52" s="6">
        <f>Sheet2!O27</f>
        <v>0</v>
      </c>
      <c r="I52" s="3" t="s">
        <v>102</v>
      </c>
      <c r="J52" s="3" t="s">
        <v>109</v>
      </c>
      <c r="K52" s="3">
        <v>0</v>
      </c>
      <c r="L52" s="3" t="s">
        <v>102</v>
      </c>
    </row>
    <row r="53" spans="1:12" x14ac:dyDescent="0.3">
      <c r="A53" s="3" t="s">
        <v>94</v>
      </c>
      <c r="B53" s="3">
        <f>Sheet2!L28</f>
        <v>0</v>
      </c>
      <c r="C53" s="5" t="str">
        <f>IF(H53&lt;=Sheet2!$AH$2,SUBSTITUTE(Sheet2!$AF$2,"DR","DF"),Sheet2!$AF$2)</f>
        <v>SLAB</v>
      </c>
      <c r="D53" s="3">
        <f>Sheet2!O12</f>
        <v>0</v>
      </c>
      <c r="E53" s="3" t="s">
        <v>107</v>
      </c>
      <c r="F53" s="3" t="s">
        <v>108</v>
      </c>
      <c r="G53" s="6">
        <f>Sheet2!M28</f>
        <v>0</v>
      </c>
      <c r="H53" s="6">
        <f>Sheet2!O28</f>
        <v>0</v>
      </c>
      <c r="I53" s="3" t="s">
        <v>102</v>
      </c>
      <c r="J53" s="3" t="s">
        <v>109</v>
      </c>
      <c r="K53" s="3">
        <v>0</v>
      </c>
      <c r="L53" s="3" t="s">
        <v>102</v>
      </c>
    </row>
    <row r="54" spans="1:12" x14ac:dyDescent="0.3">
      <c r="A54" s="3" t="s">
        <v>94</v>
      </c>
      <c r="B54" s="3">
        <f>Sheet2!L29</f>
        <v>0</v>
      </c>
      <c r="C54" s="5" t="str">
        <f>IF(H54&lt;=Sheet2!$AH$2,SUBSTITUTE(Sheet2!$AF$2,"DR","DF"),Sheet2!$AF$2)</f>
        <v>SLAB</v>
      </c>
      <c r="D54" s="3">
        <f>Sheet2!O12</f>
        <v>0</v>
      </c>
      <c r="E54" s="3" t="s">
        <v>107</v>
      </c>
      <c r="F54" s="3" t="s">
        <v>108</v>
      </c>
      <c r="G54" s="6">
        <f>Sheet2!M29</f>
        <v>0</v>
      </c>
      <c r="H54" s="6">
        <f>Sheet2!O29</f>
        <v>0</v>
      </c>
      <c r="I54" s="3" t="s">
        <v>102</v>
      </c>
      <c r="J54" s="3" t="s">
        <v>109</v>
      </c>
      <c r="K54" s="3">
        <v>0</v>
      </c>
      <c r="L54" s="3" t="s">
        <v>102</v>
      </c>
    </row>
    <row r="55" spans="1:12" x14ac:dyDescent="0.3">
      <c r="A55" s="3" t="s">
        <v>94</v>
      </c>
      <c r="B55" s="3">
        <f>Sheet2!L30</f>
        <v>0</v>
      </c>
      <c r="C55" s="5" t="str">
        <f>IF(H55&lt;=Sheet2!$AH$2,SUBSTITUTE(Sheet2!$AF$2,"DR","DF"),Sheet2!$AF$2)</f>
        <v>SLAB</v>
      </c>
      <c r="D55" s="3">
        <f>Sheet2!O12</f>
        <v>0</v>
      </c>
      <c r="E55" s="3" t="s">
        <v>107</v>
      </c>
      <c r="F55" s="3" t="s">
        <v>108</v>
      </c>
      <c r="G55" s="6">
        <f>Sheet2!M30</f>
        <v>0</v>
      </c>
      <c r="H55" s="6">
        <f>Sheet2!O30</f>
        <v>0</v>
      </c>
      <c r="I55" s="3" t="s">
        <v>102</v>
      </c>
      <c r="J55" s="3" t="s">
        <v>109</v>
      </c>
      <c r="K55" s="3">
        <v>0</v>
      </c>
      <c r="L55" s="3" t="s">
        <v>102</v>
      </c>
    </row>
    <row r="56" spans="1:12" x14ac:dyDescent="0.3">
      <c r="A56" s="3" t="s">
        <v>94</v>
      </c>
      <c r="B56" s="3">
        <f>Sheet2!L31</f>
        <v>0</v>
      </c>
      <c r="C56" s="5" t="str">
        <f>IF(H56&lt;=Sheet2!$AH$2,SUBSTITUTE(Sheet2!$AF$2,"DR","DF"),Sheet2!$AF$2)</f>
        <v>SLAB</v>
      </c>
      <c r="D56" s="3">
        <f>Sheet2!O12</f>
        <v>0</v>
      </c>
      <c r="E56" s="3" t="s">
        <v>107</v>
      </c>
      <c r="F56" s="3" t="s">
        <v>108</v>
      </c>
      <c r="G56" s="6">
        <f>Sheet2!M31</f>
        <v>0</v>
      </c>
      <c r="H56" s="6">
        <f>Sheet2!O31</f>
        <v>0</v>
      </c>
      <c r="I56" s="3" t="s">
        <v>102</v>
      </c>
      <c r="J56" s="3" t="s">
        <v>109</v>
      </c>
      <c r="K56" s="3">
        <v>0</v>
      </c>
      <c r="L56" s="3" t="s">
        <v>102</v>
      </c>
    </row>
    <row r="57" spans="1:12" x14ac:dyDescent="0.3">
      <c r="A57" s="3" t="s">
        <v>94</v>
      </c>
      <c r="B57" s="3">
        <f>Sheet2!L32</f>
        <v>0</v>
      </c>
      <c r="C57" s="5" t="str">
        <f>IF(H57&lt;=Sheet2!$AH$2,SUBSTITUTE(Sheet2!$AF$2,"DR","DF"),Sheet2!$AF$2)</f>
        <v>SLAB</v>
      </c>
      <c r="D57" s="3">
        <f>Sheet2!O12</f>
        <v>0</v>
      </c>
      <c r="E57" s="3" t="s">
        <v>107</v>
      </c>
      <c r="F57" s="3" t="s">
        <v>108</v>
      </c>
      <c r="G57" s="6">
        <f>Sheet2!M32</f>
        <v>0</v>
      </c>
      <c r="H57" s="6">
        <f>Sheet2!O32</f>
        <v>0</v>
      </c>
      <c r="I57" s="3" t="s">
        <v>102</v>
      </c>
      <c r="J57" s="3" t="s">
        <v>109</v>
      </c>
      <c r="K57" s="3">
        <v>0</v>
      </c>
      <c r="L57" s="3" t="s">
        <v>102</v>
      </c>
    </row>
    <row r="58" spans="1:12" x14ac:dyDescent="0.3">
      <c r="A58" s="3" t="s">
        <v>94</v>
      </c>
      <c r="B58" s="3">
        <f>Sheet2!L33</f>
        <v>0</v>
      </c>
      <c r="C58" s="5" t="str">
        <f>IF(H58&lt;=Sheet2!$AH$2,SUBSTITUTE(Sheet2!$AF$2,"DR","DF"),Sheet2!$AF$2)</f>
        <v>SLAB</v>
      </c>
      <c r="D58" s="3">
        <f>Sheet2!O12</f>
        <v>0</v>
      </c>
      <c r="E58" s="3" t="s">
        <v>107</v>
      </c>
      <c r="F58" s="3" t="s">
        <v>108</v>
      </c>
      <c r="G58" s="6">
        <f>Sheet2!M33</f>
        <v>0</v>
      </c>
      <c r="H58" s="6">
        <f>Sheet2!O33</f>
        <v>0</v>
      </c>
      <c r="I58" s="3" t="s">
        <v>102</v>
      </c>
      <c r="J58" s="3" t="s">
        <v>109</v>
      </c>
      <c r="K58" s="3">
        <v>0</v>
      </c>
      <c r="L58" s="3" t="s">
        <v>102</v>
      </c>
    </row>
    <row r="59" spans="1:12" x14ac:dyDescent="0.3">
      <c r="A59" s="3" t="s">
        <v>94</v>
      </c>
      <c r="B59" s="3">
        <f>Sheet2!L34</f>
        <v>0</v>
      </c>
      <c r="C59" s="5" t="str">
        <f>IF(H59&lt;=Sheet2!$AH$2,SUBSTITUTE(Sheet2!$AF$2,"DR","DF"),Sheet2!$AF$2)</f>
        <v>SLAB</v>
      </c>
      <c r="D59" s="3">
        <f>Sheet2!O12</f>
        <v>0</v>
      </c>
      <c r="E59" s="3" t="s">
        <v>107</v>
      </c>
      <c r="F59" s="3" t="s">
        <v>108</v>
      </c>
      <c r="G59" s="6">
        <f>Sheet2!M34</f>
        <v>0</v>
      </c>
      <c r="H59" s="6">
        <f>Sheet2!O34</f>
        <v>0</v>
      </c>
      <c r="I59" s="3" t="s">
        <v>102</v>
      </c>
      <c r="J59" s="3" t="s">
        <v>109</v>
      </c>
      <c r="K59" s="3">
        <v>0</v>
      </c>
      <c r="L59" s="3" t="s">
        <v>102</v>
      </c>
    </row>
    <row r="60" spans="1:12" x14ac:dyDescent="0.3">
      <c r="A60" s="3" t="s">
        <v>94</v>
      </c>
      <c r="B60" s="3">
        <f>Sheet2!L35</f>
        <v>0</v>
      </c>
      <c r="C60" s="5" t="str">
        <f>IF(H60&lt;=Sheet2!$AH$2,SUBSTITUTE(Sheet2!$AF$2,"DR","DF"),Sheet2!$AF$2)</f>
        <v>SLAB</v>
      </c>
      <c r="D60" s="3">
        <f>Sheet2!O12</f>
        <v>0</v>
      </c>
      <c r="E60" s="3" t="s">
        <v>107</v>
      </c>
      <c r="F60" s="3" t="s">
        <v>108</v>
      </c>
      <c r="G60" s="6">
        <f>Sheet2!M35</f>
        <v>0</v>
      </c>
      <c r="H60" s="6">
        <f>Sheet2!O35</f>
        <v>0</v>
      </c>
      <c r="I60" s="3" t="s">
        <v>102</v>
      </c>
      <c r="J60" s="3" t="s">
        <v>109</v>
      </c>
      <c r="K60" s="3">
        <v>0</v>
      </c>
      <c r="L60" s="3" t="s">
        <v>102</v>
      </c>
    </row>
    <row r="61" spans="1:12" x14ac:dyDescent="0.3">
      <c r="A61" s="3" t="s">
        <v>94</v>
      </c>
      <c r="B61" s="3">
        <f>Sheet2!L36</f>
        <v>0</v>
      </c>
      <c r="C61" s="5" t="str">
        <f>IF(H61&lt;=Sheet2!$AH$2,SUBSTITUTE(Sheet2!$AF$2,"DR","DF"),Sheet2!$AF$2)</f>
        <v>SLAB</v>
      </c>
      <c r="D61" s="3">
        <f>Sheet2!O12</f>
        <v>0</v>
      </c>
      <c r="E61" s="3" t="s">
        <v>107</v>
      </c>
      <c r="F61" s="3" t="s">
        <v>108</v>
      </c>
      <c r="G61" s="6">
        <f>Sheet2!M36</f>
        <v>0</v>
      </c>
      <c r="H61" s="6">
        <f>Sheet2!O36</f>
        <v>0</v>
      </c>
      <c r="I61" s="3" t="s">
        <v>102</v>
      </c>
      <c r="J61" s="3" t="s">
        <v>109</v>
      </c>
      <c r="K61" s="3">
        <v>0</v>
      </c>
      <c r="L61" s="3" t="s">
        <v>102</v>
      </c>
    </row>
    <row r="62" spans="1:12" x14ac:dyDescent="0.3">
      <c r="A62" s="3" t="s">
        <v>94</v>
      </c>
      <c r="B62" s="3">
        <f>Sheet2!L37</f>
        <v>0</v>
      </c>
      <c r="C62" s="5" t="str">
        <f>IF(H62&lt;=Sheet2!$AH$2,SUBSTITUTE(Sheet2!$AF$2,"DR","DF"),Sheet2!$AF$2)</f>
        <v>SLAB</v>
      </c>
      <c r="D62" s="3">
        <f>Sheet2!O12</f>
        <v>0</v>
      </c>
      <c r="E62" s="3" t="s">
        <v>107</v>
      </c>
      <c r="F62" s="3" t="s">
        <v>108</v>
      </c>
      <c r="G62" s="6">
        <f>Sheet2!M37</f>
        <v>0</v>
      </c>
      <c r="H62" s="6">
        <f>Sheet2!O37</f>
        <v>0</v>
      </c>
      <c r="I62" s="3" t="s">
        <v>102</v>
      </c>
      <c r="J62" s="3" t="s">
        <v>109</v>
      </c>
      <c r="K62" s="3">
        <v>0</v>
      </c>
      <c r="L62" s="3" t="s">
        <v>102</v>
      </c>
    </row>
    <row r="63" spans="1:12" x14ac:dyDescent="0.3">
      <c r="A63" s="3" t="s">
        <v>94</v>
      </c>
      <c r="B63" s="3">
        <f>Sheet2!L38</f>
        <v>0</v>
      </c>
      <c r="C63" s="5" t="str">
        <f>IF(H63&lt;=Sheet2!$AH$2,SUBSTITUTE(Sheet2!$AF$2,"DR","DF"),Sheet2!$AF$2)</f>
        <v>SLAB</v>
      </c>
      <c r="D63" s="3">
        <f>Sheet2!O12</f>
        <v>0</v>
      </c>
      <c r="E63" s="3" t="s">
        <v>107</v>
      </c>
      <c r="F63" s="3" t="s">
        <v>108</v>
      </c>
      <c r="G63" s="6">
        <f>Sheet2!M38</f>
        <v>0</v>
      </c>
      <c r="H63" s="6">
        <f>Sheet2!O38</f>
        <v>0</v>
      </c>
      <c r="I63" s="3" t="s">
        <v>102</v>
      </c>
      <c r="J63" s="3" t="s">
        <v>109</v>
      </c>
      <c r="K63" s="3">
        <v>0</v>
      </c>
      <c r="L63" s="3" t="s">
        <v>102</v>
      </c>
    </row>
    <row r="64" spans="1:12" x14ac:dyDescent="0.3">
      <c r="A64" s="3" t="s">
        <v>94</v>
      </c>
      <c r="B64" s="3">
        <f>Sheet2!L39</f>
        <v>0</v>
      </c>
      <c r="C64" s="5" t="str">
        <f>IF(H64&lt;=Sheet2!$AH$2,SUBSTITUTE(Sheet2!$AF$2,"DR","DF"),Sheet2!$AF$2)</f>
        <v>SLAB</v>
      </c>
      <c r="D64" s="3">
        <f>Sheet2!O12</f>
        <v>0</v>
      </c>
      <c r="E64" s="3" t="s">
        <v>107</v>
      </c>
      <c r="F64" s="3" t="s">
        <v>108</v>
      </c>
      <c r="G64" s="6">
        <f>Sheet2!M39</f>
        <v>0</v>
      </c>
      <c r="H64" s="6">
        <f>Sheet2!O39</f>
        <v>0</v>
      </c>
      <c r="I64" s="3" t="s">
        <v>102</v>
      </c>
      <c r="J64" s="3" t="s">
        <v>109</v>
      </c>
      <c r="K64" s="3">
        <v>0</v>
      </c>
      <c r="L64" s="3" t="s">
        <v>102</v>
      </c>
    </row>
    <row r="65" spans="1:12" x14ac:dyDescent="0.3">
      <c r="A65" s="3" t="s">
        <v>94</v>
      </c>
      <c r="B65" s="3">
        <f>Sheet2!L42</f>
        <v>0</v>
      </c>
      <c r="C65" s="5" t="str">
        <f>IF(Sheet2!R42=1,SUBSTITUTE(Sheet2!$AF$2,"DR","GDR"),IF(Sheet2!R42=4,SUBSTITUTE(Sheet2!$AF$2,"DR","GDR4"),IF(Sheet2!R42=6,SUBSTITUTE(Sheet2!$AF$2,"DR","GDR6"),IF(Sheet2!R42=8,SUBSTITUTE(Sheet2!$AF$2,"DR","GDR8"),Sheet2!$AF$2))))</f>
        <v>SLAB</v>
      </c>
      <c r="D65" s="3">
        <f>Sheet2!O12</f>
        <v>0</v>
      </c>
      <c r="E65" s="3" t="s">
        <v>107</v>
      </c>
      <c r="F65" s="3" t="s">
        <v>108</v>
      </c>
      <c r="G65" s="6">
        <f>Sheet2!M42</f>
        <v>0</v>
      </c>
      <c r="H65" s="6">
        <f>Sheet2!O42</f>
        <v>0</v>
      </c>
      <c r="I65" s="3" t="s">
        <v>102</v>
      </c>
      <c r="J65" s="3" t="s">
        <v>109</v>
      </c>
      <c r="K65" s="3">
        <v>0</v>
      </c>
      <c r="L65" s="3" t="s">
        <v>102</v>
      </c>
    </row>
    <row r="66" spans="1:12" x14ac:dyDescent="0.3">
      <c r="A66" s="3" t="s">
        <v>94</v>
      </c>
      <c r="B66" s="3">
        <f>Sheet2!L43</f>
        <v>0</v>
      </c>
      <c r="C66" s="5" t="str">
        <f>IF(Sheet2!R43=1,SUBSTITUTE(Sheet2!$AF$2,"DR","GDR"),IF(Sheet2!R43=4,SUBSTITUTE(Sheet2!$AF$2,"DR","GDR4"),IF(Sheet2!R43=6,SUBSTITUTE(Sheet2!$AF$2,"DR","GDR6"),IF(Sheet2!R43=8,SUBSTITUTE(Sheet2!$AF$2,"DR","GDR8"),Sheet2!$AF$2))))</f>
        <v>SLAB</v>
      </c>
      <c r="D66" s="3">
        <f>Sheet2!O12</f>
        <v>0</v>
      </c>
      <c r="E66" s="3" t="s">
        <v>107</v>
      </c>
      <c r="F66" s="3" t="s">
        <v>108</v>
      </c>
      <c r="G66" s="6">
        <f>Sheet2!M43</f>
        <v>0</v>
      </c>
      <c r="H66" s="6">
        <f>Sheet2!O43</f>
        <v>0</v>
      </c>
      <c r="I66" s="3" t="s">
        <v>102</v>
      </c>
      <c r="J66" s="3" t="s">
        <v>109</v>
      </c>
      <c r="K66" s="3">
        <v>0</v>
      </c>
      <c r="L66" s="3" t="s">
        <v>102</v>
      </c>
    </row>
    <row r="67" spans="1:12" x14ac:dyDescent="0.3">
      <c r="A67" s="3" t="s">
        <v>94</v>
      </c>
      <c r="B67" s="3">
        <f>Sheet2!L44</f>
        <v>0</v>
      </c>
      <c r="C67" s="5" t="str">
        <f>IF(Sheet2!R44=1,SUBSTITUTE(Sheet2!$AF$2,"DR","GDR"),IF(Sheet2!R44=4,SUBSTITUTE(Sheet2!$AF$2,"DR","GDR4"),IF(Sheet2!R44=6,SUBSTITUTE(Sheet2!$AF$2,"DR","GDR6"),IF(Sheet2!R44=8,SUBSTITUTE(Sheet2!$AF$2,"DR","GDR8"),Sheet2!$AF$2))))</f>
        <v>SLAB</v>
      </c>
      <c r="D67" s="3">
        <f>Sheet2!O12</f>
        <v>0</v>
      </c>
      <c r="E67" s="3" t="s">
        <v>107</v>
      </c>
      <c r="F67" s="3" t="s">
        <v>108</v>
      </c>
      <c r="G67" s="6">
        <f>Sheet2!M44</f>
        <v>0</v>
      </c>
      <c r="H67" s="6">
        <f>Sheet2!O44</f>
        <v>0</v>
      </c>
      <c r="I67" s="3" t="s">
        <v>102</v>
      </c>
      <c r="J67" s="3" t="s">
        <v>109</v>
      </c>
      <c r="K67" s="3">
        <v>0</v>
      </c>
      <c r="L67" s="3" t="s">
        <v>102</v>
      </c>
    </row>
    <row r="68" spans="1:12" x14ac:dyDescent="0.3">
      <c r="A68" s="3" t="s">
        <v>94</v>
      </c>
      <c r="B68" s="3">
        <f>Sheet2!L45</f>
        <v>0</v>
      </c>
      <c r="C68" s="5" t="str">
        <f>IF(Sheet2!R45=1,SUBSTITUTE(Sheet2!$AF$2,"DR","GDR"),IF(Sheet2!R45=4,SUBSTITUTE(Sheet2!$AF$2,"DR","GDR4"),IF(Sheet2!R45=6,SUBSTITUTE(Sheet2!$AF$2,"DR","GDR6"),IF(Sheet2!R45=8,SUBSTITUTE(Sheet2!$AF$2,"DR","GDR8"),Sheet2!$AF$2))))</f>
        <v>SLAB</v>
      </c>
      <c r="D68" s="3">
        <f>Sheet2!O12</f>
        <v>0</v>
      </c>
      <c r="E68" s="3" t="s">
        <v>107</v>
      </c>
      <c r="F68" s="3" t="s">
        <v>108</v>
      </c>
      <c r="G68" s="6">
        <f>Sheet2!M45</f>
        <v>0</v>
      </c>
      <c r="H68" s="6">
        <f>Sheet2!O45</f>
        <v>0</v>
      </c>
      <c r="I68" s="3" t="s">
        <v>102</v>
      </c>
      <c r="J68" s="3" t="s">
        <v>109</v>
      </c>
      <c r="K68" s="3">
        <v>0</v>
      </c>
      <c r="L68" s="3" t="s">
        <v>102</v>
      </c>
    </row>
    <row r="69" spans="1:12" x14ac:dyDescent="0.3">
      <c r="A69" s="3" t="s">
        <v>94</v>
      </c>
      <c r="B69" s="3">
        <f>Sheet2!L46</f>
        <v>0</v>
      </c>
      <c r="C69" s="5" t="str">
        <f>IF(Sheet2!R46=1,SUBSTITUTE(Sheet2!$AF$2,"DR","GDR"),IF(Sheet2!R46=4,SUBSTITUTE(Sheet2!$AF$2,"DR","GDR4"),IF(Sheet2!R46=6,SUBSTITUTE(Sheet2!$AF$2,"DR","GDR6"),IF(Sheet2!R46=8,SUBSTITUTE(Sheet2!$AF$2,"DR","GDR8"),Sheet2!$AF$2))))</f>
        <v>SLAB</v>
      </c>
      <c r="D69" s="3">
        <f>Sheet2!O12</f>
        <v>0</v>
      </c>
      <c r="E69" s="3" t="s">
        <v>107</v>
      </c>
      <c r="F69" s="3" t="s">
        <v>108</v>
      </c>
      <c r="G69" s="6">
        <f>Sheet2!M46</f>
        <v>0</v>
      </c>
      <c r="H69" s="6">
        <f>Sheet2!O46</f>
        <v>0</v>
      </c>
      <c r="I69" s="3" t="s">
        <v>102</v>
      </c>
      <c r="J69" s="3" t="s">
        <v>109</v>
      </c>
      <c r="K69" s="3">
        <v>0</v>
      </c>
      <c r="L69" s="3" t="s">
        <v>102</v>
      </c>
    </row>
    <row r="70" spans="1:12" x14ac:dyDescent="0.3">
      <c r="A70" s="3" t="s">
        <v>94</v>
      </c>
      <c r="B70" s="3">
        <f>Sheet2!L47</f>
        <v>0</v>
      </c>
      <c r="C70" s="5" t="str">
        <f>IF(Sheet2!R47=1,SUBSTITUTE(Sheet2!$AF$2,"DR","GDR"),IF(Sheet2!R47=4,SUBSTITUTE(Sheet2!$AF$2,"DR","GDR4"),IF(Sheet2!R47=6,SUBSTITUTE(Sheet2!$AF$2,"DR","GDR6"),IF(Sheet2!R47=8,SUBSTITUTE(Sheet2!$AF$2,"DR","GDR8"),Sheet2!$AF$2))))</f>
        <v>SLAB</v>
      </c>
      <c r="D70" s="3">
        <f>Sheet2!O12</f>
        <v>0</v>
      </c>
      <c r="E70" s="3" t="s">
        <v>107</v>
      </c>
      <c r="F70" s="3" t="s">
        <v>108</v>
      </c>
      <c r="G70" s="6">
        <f>Sheet2!M47</f>
        <v>0</v>
      </c>
      <c r="H70" s="6">
        <f>Sheet2!O47</f>
        <v>0</v>
      </c>
      <c r="I70" s="3" t="s">
        <v>102</v>
      </c>
      <c r="J70" s="3" t="s">
        <v>109</v>
      </c>
      <c r="K70" s="3">
        <v>0</v>
      </c>
      <c r="L70" s="3" t="s">
        <v>102</v>
      </c>
    </row>
    <row r="71" spans="1:12" x14ac:dyDescent="0.3">
      <c r="A71" s="3" t="s">
        <v>94</v>
      </c>
      <c r="B71" s="3">
        <f>Sheet2!L48</f>
        <v>0</v>
      </c>
      <c r="C71" s="5" t="str">
        <f>IF(Sheet2!R48=1,SUBSTITUTE(Sheet2!$AF$2,"DR","GDR"),IF(Sheet2!R48=4,SUBSTITUTE(Sheet2!$AF$2,"DR","GDR4"),IF(Sheet2!R48=6,SUBSTITUTE(Sheet2!$AF$2,"DR","GDR6"),IF(Sheet2!R48=8,SUBSTITUTE(Sheet2!$AF$2,"DR","GDR8"),Sheet2!$AF$2))))</f>
        <v>SLAB</v>
      </c>
      <c r="D71" s="3">
        <f>Sheet2!O12</f>
        <v>0</v>
      </c>
      <c r="E71" s="3" t="s">
        <v>107</v>
      </c>
      <c r="F71" s="3" t="s">
        <v>108</v>
      </c>
      <c r="G71" s="6">
        <f>Sheet2!M48</f>
        <v>0</v>
      </c>
      <c r="H71" s="6">
        <f>Sheet2!O48</f>
        <v>0</v>
      </c>
      <c r="I71" s="3" t="s">
        <v>102</v>
      </c>
      <c r="J71" s="3" t="s">
        <v>109</v>
      </c>
      <c r="K71" s="3">
        <v>0</v>
      </c>
      <c r="L71" s="3" t="s">
        <v>102</v>
      </c>
    </row>
    <row r="72" spans="1:12" x14ac:dyDescent="0.3">
      <c r="A72" s="3" t="s">
        <v>94</v>
      </c>
      <c r="B72" s="3">
        <f>Sheet2!L49</f>
        <v>0</v>
      </c>
      <c r="C72" s="5" t="str">
        <f>IF(Sheet2!R49=1,SUBSTITUTE(Sheet2!$AF$2,"DR","GDR"),IF(Sheet2!R49=4,SUBSTITUTE(Sheet2!$AF$2,"DR","GDR4"),IF(Sheet2!R49=6,SUBSTITUTE(Sheet2!$AF$2,"DR","GDR6"),IF(Sheet2!R49=8,SUBSTITUTE(Sheet2!$AF$2,"DR","GDR8"),Sheet2!$AF$2))))</f>
        <v>SLAB</v>
      </c>
      <c r="D72" s="3">
        <f>Sheet2!O12</f>
        <v>0</v>
      </c>
      <c r="E72" s="3" t="s">
        <v>107</v>
      </c>
      <c r="F72" s="3" t="s">
        <v>108</v>
      </c>
      <c r="G72" s="6">
        <f>Sheet2!M49</f>
        <v>0</v>
      </c>
      <c r="H72" s="6">
        <f>Sheet2!O49</f>
        <v>0</v>
      </c>
      <c r="I72" s="3" t="s">
        <v>102</v>
      </c>
      <c r="J72" s="3" t="s">
        <v>109</v>
      </c>
      <c r="K72" s="3">
        <v>0</v>
      </c>
      <c r="L72" s="3" t="s">
        <v>102</v>
      </c>
    </row>
    <row r="73" spans="1:12" x14ac:dyDescent="0.3">
      <c r="A73" s="3" t="s">
        <v>110</v>
      </c>
      <c r="B73" s="3">
        <f>SUM(B7:B72)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workbookViewId="0">
      <selection activeCell="F1" sqref="F1"/>
    </sheetView>
  </sheetViews>
  <sheetFormatPr defaultRowHeight="14.4" x14ac:dyDescent="0.3"/>
  <cols>
    <col min="1" max="1" width="9.109375" style="1"/>
  </cols>
  <sheetData>
    <row r="1" spans="1:6" x14ac:dyDescent="0.3">
      <c r="A1" s="1">
        <v>4</v>
      </c>
      <c r="B1">
        <v>12</v>
      </c>
      <c r="C1">
        <v>6</v>
      </c>
      <c r="D1">
        <f>SUM(B1*C1)/144</f>
        <v>0.5</v>
      </c>
      <c r="E1">
        <v>2</v>
      </c>
      <c r="F1" s="2">
        <f>MAX(D1&gt;E1,A1*D1,A1*E1)*10</f>
        <v>80</v>
      </c>
    </row>
    <row r="2" spans="1:6" x14ac:dyDescent="0.3">
      <c r="E2">
        <v>2</v>
      </c>
    </row>
    <row r="3" spans="1:6" x14ac:dyDescent="0.3">
      <c r="E3">
        <v>2</v>
      </c>
    </row>
    <row r="4" spans="1:6" x14ac:dyDescent="0.3">
      <c r="E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Sheet1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</dc:creator>
  <cp:lastModifiedBy>Terri-Sue Clare</cp:lastModifiedBy>
  <cp:lastPrinted>2017-09-23T15:07:11Z</cp:lastPrinted>
  <dcterms:created xsi:type="dcterms:W3CDTF">2014-08-09T12:52:16Z</dcterms:created>
  <dcterms:modified xsi:type="dcterms:W3CDTF">2018-07-25T17:52:48Z</dcterms:modified>
</cp:coreProperties>
</file>